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328"/>
  <workbookPr/>
  <mc:AlternateContent xmlns:mc="http://schemas.openxmlformats.org/markup-compatibility/2006">
    <mc:Choice Requires="x15">
      <x15ac:absPath xmlns:x15ac="http://schemas.microsoft.com/office/spreadsheetml/2010/11/ac" url="D:\ARCHIVOS\12.- Formatos de Transparencia  modificacion SSPDJ2458120\Formato31b1erTrimestre LGT Art 70 Fr XXXI\"/>
    </mc:Choice>
  </mc:AlternateContent>
  <xr:revisionPtr revIDLastSave="0" documentId="8_{45BD1ACA-5765-458C-9860-0AC9C2316C1F}" xr6:coauthVersionLast="45" xr6:coauthVersionMax="45" xr10:uidLastSave="{00000000-0000-0000-0000-000000000000}"/>
  <bookViews>
    <workbookView xWindow="-120" yWindow="-120" windowWidth="19440" windowHeight="15000" firstSheet="1" activeTab="3" xr2:uid="{00000000-000D-0000-FFFF-FFFF00000000}"/>
  </bookViews>
  <sheets>
    <sheet name="Análitico Ingresos" sheetId="8" r:id="rId1"/>
    <sheet name="Administrativa(Dependencias)" sheetId="9" r:id="rId2"/>
    <sheet name="Administrativa(poderes_aut)" sheetId="10" r:id="rId3"/>
    <sheet name="Administrativa(entidades)" sheetId="11" r:id="rId4"/>
    <sheet name="Clasificación Económica" sheetId="6" r:id="rId5"/>
    <sheet name="Objeto del Gasto" sheetId="5" r:id="rId6"/>
    <sheet name="Clasificación Funcional" sheetId="4" r:id="rId7"/>
    <sheet name="Categoría Programática" sheetId="3" r:id="rId8"/>
    <sheet name="Endeudamiento Neto" sheetId="12" r:id="rId9"/>
    <sheet name="Intereses de la Deuda" sheetId="13" r:id="rId10"/>
    <sheet name="Postura Fiscal" sheetId="2" r:id="rId11"/>
  </sheets>
  <definedNames>
    <definedName name="_xlnm.Print_Titles" localSheetId="3">'Administrativa(entidades)'!$1:$10</definedName>
    <definedName name="_xlnm.Print_Titles" localSheetId="5">'Objeto del Gasto'!$1:$9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27" i="13" l="1"/>
  <c r="C18" i="13"/>
  <c r="C27" i="13" s="1"/>
  <c r="B18" i="13"/>
  <c r="C24" i="12"/>
  <c r="B24" i="12"/>
  <c r="D23" i="12"/>
  <c r="D22" i="12"/>
  <c r="C17" i="12"/>
  <c r="C26" i="12" s="1"/>
  <c r="B17" i="12"/>
  <c r="B26" i="12" s="1"/>
  <c r="D15" i="12"/>
  <c r="D14" i="12"/>
  <c r="D13" i="12"/>
  <c r="D12" i="12"/>
  <c r="D11" i="12"/>
  <c r="D17" i="12" l="1"/>
  <c r="D24" i="12"/>
  <c r="D26" i="12"/>
  <c r="B18" i="5" l="1"/>
  <c r="B10" i="5"/>
  <c r="G15" i="6"/>
  <c r="F15" i="6"/>
  <c r="E15" i="6"/>
  <c r="D15" i="6"/>
  <c r="C15" i="6"/>
  <c r="B15" i="6"/>
  <c r="G19" i="10"/>
  <c r="F19" i="10"/>
  <c r="E19" i="10"/>
  <c r="D19" i="10"/>
  <c r="C19" i="10"/>
  <c r="B19" i="10"/>
  <c r="G11" i="9"/>
  <c r="F11" i="9"/>
  <c r="E11" i="9"/>
  <c r="D11" i="9"/>
  <c r="C11" i="9"/>
  <c r="B11" i="9"/>
  <c r="B37" i="9" s="1"/>
  <c r="C37" i="9" l="1"/>
  <c r="E37" i="9"/>
  <c r="D37" i="9"/>
  <c r="F37" i="9"/>
  <c r="G37" i="9"/>
  <c r="C35" i="9"/>
  <c r="D35" i="9"/>
  <c r="E35" i="9"/>
  <c r="F35" i="9"/>
  <c r="G35" i="9"/>
  <c r="B35" i="9"/>
  <c r="C33" i="9"/>
  <c r="D33" i="9"/>
  <c r="E33" i="9"/>
  <c r="F33" i="9"/>
  <c r="G33" i="9"/>
  <c r="B33" i="9"/>
  <c r="B19" i="11" l="1"/>
  <c r="B15" i="11"/>
  <c r="G19" i="11"/>
  <c r="F19" i="11"/>
  <c r="E19" i="11"/>
  <c r="D19" i="11"/>
  <c r="C19" i="11"/>
  <c r="G15" i="11"/>
  <c r="F15" i="11"/>
  <c r="E15" i="11"/>
  <c r="D15" i="11"/>
  <c r="C15" i="11"/>
  <c r="D10" i="5" l="1"/>
  <c r="B74" i="5"/>
  <c r="B62" i="5"/>
  <c r="C74" i="5"/>
  <c r="D74" i="5"/>
  <c r="E74" i="5"/>
  <c r="F74" i="5"/>
  <c r="G74" i="5"/>
  <c r="C70" i="5"/>
  <c r="D70" i="5"/>
  <c r="E70" i="5"/>
  <c r="F70" i="5"/>
  <c r="G70" i="5"/>
  <c r="B70" i="5"/>
  <c r="C62" i="5"/>
  <c r="D62" i="5"/>
  <c r="E62" i="5"/>
  <c r="F62" i="5"/>
  <c r="G62" i="5"/>
  <c r="C58" i="5"/>
  <c r="D58" i="5"/>
  <c r="E58" i="5"/>
  <c r="F58" i="5"/>
  <c r="G58" i="5"/>
  <c r="B58" i="5"/>
  <c r="B48" i="5"/>
  <c r="C48" i="5"/>
  <c r="D48" i="5"/>
  <c r="E48" i="5"/>
  <c r="F48" i="5"/>
  <c r="G48" i="5"/>
  <c r="B38" i="5"/>
  <c r="C38" i="5"/>
  <c r="D38" i="5"/>
  <c r="E38" i="5"/>
  <c r="F38" i="5"/>
  <c r="G38" i="5"/>
  <c r="B28" i="5"/>
  <c r="C28" i="5"/>
  <c r="D28" i="5"/>
  <c r="E28" i="5"/>
  <c r="F28" i="5"/>
  <c r="G28" i="5"/>
  <c r="C18" i="5"/>
  <c r="D18" i="5"/>
  <c r="E18" i="5"/>
  <c r="F18" i="5"/>
  <c r="G18" i="5"/>
  <c r="C10" i="5"/>
  <c r="E10" i="5"/>
  <c r="F10" i="5"/>
  <c r="G10" i="5"/>
  <c r="E82" i="5" l="1"/>
  <c r="B82" i="5"/>
  <c r="F82" i="5"/>
  <c r="C82" i="5"/>
  <c r="G82" i="5"/>
  <c r="D82" i="5"/>
  <c r="G99" i="11" l="1"/>
  <c r="F99" i="11"/>
  <c r="E99" i="11"/>
  <c r="D99" i="11"/>
  <c r="C99" i="11"/>
  <c r="B99" i="11"/>
  <c r="G90" i="11"/>
  <c r="F90" i="11"/>
  <c r="E90" i="11"/>
  <c r="D90" i="11"/>
  <c r="C90" i="11"/>
  <c r="B90" i="11"/>
  <c r="G74" i="11"/>
  <c r="F74" i="11"/>
  <c r="E74" i="11"/>
  <c r="D74" i="11"/>
  <c r="C74" i="11"/>
  <c r="B74" i="11"/>
  <c r="G70" i="11"/>
  <c r="F70" i="11"/>
  <c r="E70" i="11"/>
  <c r="D70" i="11"/>
  <c r="C70" i="11"/>
  <c r="B70" i="11"/>
  <c r="G66" i="11"/>
  <c r="F66" i="11"/>
  <c r="E66" i="11"/>
  <c r="D66" i="11"/>
  <c r="C66" i="11"/>
  <c r="B66" i="11"/>
  <c r="G63" i="11"/>
  <c r="F63" i="11"/>
  <c r="E63" i="11"/>
  <c r="D63" i="11"/>
  <c r="C63" i="11"/>
  <c r="B63" i="11"/>
  <c r="G53" i="11"/>
  <c r="F53" i="11"/>
  <c r="E53" i="11"/>
  <c r="D53" i="11"/>
  <c r="C53" i="11"/>
  <c r="B53" i="11"/>
  <c r="G45" i="11"/>
  <c r="F45" i="11"/>
  <c r="E45" i="11"/>
  <c r="D45" i="11"/>
  <c r="C45" i="11"/>
  <c r="B45" i="11"/>
  <c r="G48" i="11"/>
  <c r="F48" i="11"/>
  <c r="E48" i="11"/>
  <c r="D48" i="11"/>
  <c r="C48" i="11"/>
  <c r="B48" i="11"/>
  <c r="G40" i="11"/>
  <c r="F40" i="11"/>
  <c r="E40" i="11"/>
  <c r="D40" i="11"/>
  <c r="C40" i="11"/>
  <c r="B40" i="11"/>
  <c r="G35" i="11"/>
  <c r="F35" i="11"/>
  <c r="E35" i="11"/>
  <c r="D35" i="11"/>
  <c r="C35" i="11"/>
  <c r="B35" i="11"/>
  <c r="G27" i="11"/>
  <c r="F27" i="11"/>
  <c r="E27" i="11"/>
  <c r="D27" i="11"/>
  <c r="C27" i="11"/>
  <c r="C12" i="11" s="1"/>
  <c r="C119" i="11" s="1"/>
  <c r="B27" i="11"/>
  <c r="B12" i="11" s="1"/>
  <c r="B119" i="11" s="1"/>
  <c r="G104" i="11"/>
  <c r="F104" i="11"/>
  <c r="E104" i="11"/>
  <c r="D104" i="11"/>
  <c r="C104" i="11"/>
  <c r="B104" i="11"/>
  <c r="G107" i="11"/>
  <c r="F107" i="11"/>
  <c r="E107" i="11"/>
  <c r="D107" i="11"/>
  <c r="C107" i="11"/>
  <c r="B107" i="11"/>
  <c r="E12" i="11" l="1"/>
  <c r="E119" i="11" s="1"/>
  <c r="F12" i="11"/>
  <c r="F119" i="11" s="1"/>
  <c r="G12" i="11"/>
  <c r="G119" i="11" s="1"/>
  <c r="D12" i="11"/>
  <c r="D119" i="11" s="1"/>
</calcChain>
</file>

<file path=xl/sharedStrings.xml><?xml version="1.0" encoding="utf-8"?>
<sst xmlns="http://schemas.openxmlformats.org/spreadsheetml/2006/main" count="526" uniqueCount="337">
  <si>
    <t>Cuenta Pública 2020</t>
  </si>
  <si>
    <t>Estado Analítico del Ejercicio del Presupuesto de Egresos</t>
  </si>
  <si>
    <t>Indicadores de Postura Fiscal</t>
  </si>
  <si>
    <t>Del  1o. de Enero al 30 de Septiembre de 2020</t>
  </si>
  <si>
    <t>(Pesos)</t>
  </si>
  <si>
    <t>PODER EJECUTIVO</t>
  </si>
  <si>
    <t>Estimado</t>
  </si>
  <si>
    <t>Devengado</t>
  </si>
  <si>
    <t>Pagado</t>
  </si>
  <si>
    <t>Concepto</t>
  </si>
  <si>
    <t xml:space="preserve">    I. Ingresos Presupuestarios (I=1+2)</t>
  </si>
  <si>
    <t xml:space="preserve">               1. Ingresos del Gobierno de la Entidad Federativa</t>
  </si>
  <si>
    <t xml:space="preserve">               2. Ingresos del Sector Paraestatal</t>
  </si>
  <si>
    <t xml:space="preserve">    II. Egresos Presupuestarios (II=3+4)</t>
  </si>
  <si>
    <t xml:space="preserve">               3. Egresos del Gobierno de la Entidad Federativa</t>
  </si>
  <si>
    <t xml:space="preserve">               4. Egresos del Sector Paraestatal</t>
  </si>
  <si>
    <t xml:space="preserve">    III. Balance Presupuestario (Superávit o Déficit) (III = I- II)</t>
  </si>
  <si>
    <t xml:space="preserve"> Concepto</t>
  </si>
  <si>
    <t xml:space="preserve">    III. Balance Presupuestario (Superávit o Déficit)</t>
  </si>
  <si>
    <t xml:space="preserve">    IV. Intereses, Comisiones y Gastos de la Deuda</t>
  </si>
  <si>
    <t xml:space="preserve">    V. Balance Primario (Superávit o Déficit) (V= III- IV)</t>
  </si>
  <si>
    <t xml:space="preserve">    A. Financiamiento</t>
  </si>
  <si>
    <t xml:space="preserve">    B. Amortización de la Deuda</t>
  </si>
  <si>
    <t xml:space="preserve">    C. Endeudamiento ó Desendeudamiento (C = A- B)</t>
  </si>
  <si>
    <t>Bajo protesta de decir verdad declaramos que los Estados Financieros y sus Notas son razonablemente correctos y responsabilidad del emisor.</t>
  </si>
  <si>
    <t>Gasto por Categoría Programática</t>
  </si>
  <si>
    <t>Aprobado</t>
  </si>
  <si>
    <t>Ampliaciones/ (Reducciones)</t>
  </si>
  <si>
    <t>Modificado</t>
  </si>
  <si>
    <t>Subejercicio</t>
  </si>
  <si>
    <t>3 = (1 + 2)</t>
  </si>
  <si>
    <t>6 = (3 - 4)</t>
  </si>
  <si>
    <t xml:space="preserve"> Programas</t>
  </si>
  <si>
    <t xml:space="preserve">    Subsidio Sector Social y Privado o Entidades Federativas y Municipios</t>
  </si>
  <si>
    <t xml:space="preserve">               Sujetos a Reglas de Operación</t>
  </si>
  <si>
    <t xml:space="preserve">               Otros Subsidios</t>
  </si>
  <si>
    <t xml:space="preserve">    Desempeño de Las Funciones</t>
  </si>
  <si>
    <t xml:space="preserve">               Prestación de Servicios Públicos</t>
  </si>
  <si>
    <t xml:space="preserve">               Provisión de Bienes Públicos</t>
  </si>
  <si>
    <t xml:space="preserve">               Planeación, Seguimiento y Evaluación de Políticas Públicas</t>
  </si>
  <si>
    <t xml:space="preserve">               Promoción y Fomento</t>
  </si>
  <si>
    <t xml:space="preserve">               Regulación y Supervisión</t>
  </si>
  <si>
    <t xml:space="preserve">               Funciones de Las Fuerzas Armadas (Únicamente Gobierno Federal)</t>
  </si>
  <si>
    <t xml:space="preserve">               Específicos</t>
  </si>
  <si>
    <t xml:space="preserve">               Proyectos de Inversión</t>
  </si>
  <si>
    <t xml:space="preserve">    Administrativos y de Apoyo</t>
  </si>
  <si>
    <t xml:space="preserve">               Apoyo al Proceso Presupuestario y para Mejorar la Eficiencia Institucional</t>
  </si>
  <si>
    <t xml:space="preserve">               Apoyo a la Función Pública y al Mejoramiento de la Gestión</t>
  </si>
  <si>
    <t xml:space="preserve">               Operaciones Ajenas</t>
  </si>
  <si>
    <t xml:space="preserve">    Compromisos</t>
  </si>
  <si>
    <t xml:space="preserve">               Obligaciones de Cumplimiento de Resolución Jurisdiccional</t>
  </si>
  <si>
    <t xml:space="preserve">               Desastres Naturales</t>
  </si>
  <si>
    <t xml:space="preserve">    Obligaciones</t>
  </si>
  <si>
    <t xml:space="preserve">               Pensiones y Jubilaciones</t>
  </si>
  <si>
    <t xml:space="preserve">               Aportaciones a la Seguridad Social</t>
  </si>
  <si>
    <t xml:space="preserve">               Aportaciones a Fondos de Estabilización</t>
  </si>
  <si>
    <t xml:space="preserve">               Aportaciones a Fondos de Inversión y Reestructura de Pensiones</t>
  </si>
  <si>
    <t xml:space="preserve">    Programas de Gasto Federalizado (Gobierno Federal)</t>
  </si>
  <si>
    <t xml:space="preserve">               Gasto Federalizado</t>
  </si>
  <si>
    <t xml:space="preserve"> Participaciones a Entidades Federativas y Municipios</t>
  </si>
  <si>
    <t xml:space="preserve"> Costo Financiero, Deuda o Apoyos a Deudores y Ahorradores de la Banca</t>
  </si>
  <si>
    <t xml:space="preserve"> Adeudos de Ejercicios Fiscales Anteriores</t>
  </si>
  <si>
    <t xml:space="preserve"> Total del Gasto</t>
  </si>
  <si>
    <t>Clasificación Funcional (Finalidad y Función)</t>
  </si>
  <si>
    <t xml:space="preserve">    Gobierno</t>
  </si>
  <si>
    <t xml:space="preserve">               Legislación</t>
  </si>
  <si>
    <t xml:space="preserve">               Justicia</t>
  </si>
  <si>
    <t xml:space="preserve">               Coordinación de la Politica de Gobierno</t>
  </si>
  <si>
    <t xml:space="preserve">               Relaciones Exteriores</t>
  </si>
  <si>
    <t xml:space="preserve">               Asuntos Financieros y Hacendarios</t>
  </si>
  <si>
    <t xml:space="preserve">               Seguridad Nacional</t>
  </si>
  <si>
    <t xml:space="preserve">               Asuntos de Orden Público y Seguridad Interior</t>
  </si>
  <si>
    <t xml:space="preserve">               Otros Servicios Generales</t>
  </si>
  <si>
    <t xml:space="preserve">    Desarrollo Social</t>
  </si>
  <si>
    <t xml:space="preserve">               Protección Ambiental</t>
  </si>
  <si>
    <t xml:space="preserve">               Vivienda y Servicios a la Comunidad</t>
  </si>
  <si>
    <t xml:space="preserve">               Salud</t>
  </si>
  <si>
    <t xml:space="preserve">               Recreacion, Cultura y Otras Manifestaciones Sociales</t>
  </si>
  <si>
    <t xml:space="preserve">               Educación</t>
  </si>
  <si>
    <t xml:space="preserve">               Protección Social</t>
  </si>
  <si>
    <t xml:space="preserve">               Otros Asuntos Sociales</t>
  </si>
  <si>
    <t xml:space="preserve">    Desarrollo Económico</t>
  </si>
  <si>
    <t xml:space="preserve">               Asuntos Económicos, Comerciales y Laborales en General</t>
  </si>
  <si>
    <t xml:space="preserve">               Agropecuaria, Silvicultura, Pesca y Caza</t>
  </si>
  <si>
    <t xml:space="preserve">               Combustible y Energía</t>
  </si>
  <si>
    <t xml:space="preserve">               Mineria, Manufacturas y Construcción</t>
  </si>
  <si>
    <t xml:space="preserve">               Transporte</t>
  </si>
  <si>
    <t xml:space="preserve">               Comunicaciones</t>
  </si>
  <si>
    <t xml:space="preserve">               Turismo</t>
  </si>
  <si>
    <t xml:space="preserve">               Ciencia, Tecnología e Innovación</t>
  </si>
  <si>
    <t xml:space="preserve">               Otras Industrias y Otros Asuntos Económicos</t>
  </si>
  <si>
    <t xml:space="preserve">    Otras No Clasificadas en Funciones Anteriores</t>
  </si>
  <si>
    <t xml:space="preserve">               Transacciones de la Deuda Pública / Costo Financiero de la Deuda</t>
  </si>
  <si>
    <t xml:space="preserve">               Transferencias, Participaciones y Aportaciones Entre Diferentes Niveles y órdenes de Gobierno</t>
  </si>
  <si>
    <t xml:space="preserve">               Saneamiento del Sistema Financiero</t>
  </si>
  <si>
    <t xml:space="preserve">               Adeudos de Ejercicios Fiscales Anteriores</t>
  </si>
  <si>
    <t>Clasificación por Objeto del Gasto (Capítulo y Concepto)</t>
  </si>
  <si>
    <t xml:space="preserve">    Servicios Personales</t>
  </si>
  <si>
    <t xml:space="preserve">               Remuneraciones al Personal de Carácter Permanente</t>
  </si>
  <si>
    <t xml:space="preserve">               Remuneraciones al Personal de Carácter Transitorio</t>
  </si>
  <si>
    <t xml:space="preserve">               Remuneraciones Adicionales y Especiales</t>
  </si>
  <si>
    <t xml:space="preserve">               Seguridad Social</t>
  </si>
  <si>
    <t xml:space="preserve">               Otras Prestaciones Sociales y Económicas</t>
  </si>
  <si>
    <t xml:space="preserve">               Previsiones</t>
  </si>
  <si>
    <t xml:space="preserve">               Pago de Estímulos a Servidores Públicos</t>
  </si>
  <si>
    <t xml:space="preserve">    Materiales y Suministros</t>
  </si>
  <si>
    <t xml:space="preserve">               Materiales de Administración, Emisión de Documentos y Artículos Oficiales</t>
  </si>
  <si>
    <t xml:space="preserve">               Alimentos y Utensilios</t>
  </si>
  <si>
    <t xml:space="preserve">               Materias Primas y Materiales de Producción y Comercialización</t>
  </si>
  <si>
    <t xml:space="preserve">               Materiales y Artículos de Construcción y de Reparación</t>
  </si>
  <si>
    <t xml:space="preserve">               Productos Químicos, Farmacéuticos y de Laboratorio</t>
  </si>
  <si>
    <t xml:space="preserve">               Combustibles, Lubricantes y Aditivos</t>
  </si>
  <si>
    <t xml:space="preserve">               Vestuario, Blancos, Prendas de Protección y Artículos Deportivos</t>
  </si>
  <si>
    <t xml:space="preserve">               Materiales y Suministros para Seguridad</t>
  </si>
  <si>
    <t xml:space="preserve">               Herramientas, Refacciones y Accesorios Menores</t>
  </si>
  <si>
    <t xml:space="preserve">    Servicios Generales</t>
  </si>
  <si>
    <t xml:space="preserve">               Servicios Básicos</t>
  </si>
  <si>
    <t xml:space="preserve">               Servicios de Arrendamiento</t>
  </si>
  <si>
    <t xml:space="preserve">               Servicios Profesionales, Científicos, Técnicos y Otros Servicios</t>
  </si>
  <si>
    <t xml:space="preserve">               Servicios Financieros, Bancarios y Comerciales</t>
  </si>
  <si>
    <t xml:space="preserve">               Servicios de Instalación, Reparación, Mantenimiento y Conservación</t>
  </si>
  <si>
    <t xml:space="preserve">               Servicios de Comunicación Social y Publicidad</t>
  </si>
  <si>
    <t xml:space="preserve">               Servicios de Traslado y Viáticos</t>
  </si>
  <si>
    <t xml:space="preserve">               Servicios Oficiales</t>
  </si>
  <si>
    <t xml:space="preserve">    Transferencias, Asignaciones, Subsidios y Otras Ayudas</t>
  </si>
  <si>
    <t xml:space="preserve">               Transferencias Internas y Asignaciones al Sector Público</t>
  </si>
  <si>
    <t xml:space="preserve">               Transferencias al Resto del Sector Público</t>
  </si>
  <si>
    <t xml:space="preserve">               Subsidios y Subvenciones</t>
  </si>
  <si>
    <t xml:space="preserve">               Ayudas Sociales</t>
  </si>
  <si>
    <t xml:space="preserve">               Transferencias a Fideicomisos, Mandatos y Otros Análogos</t>
  </si>
  <si>
    <t xml:space="preserve">               Transferencias a la Seguridad Social</t>
  </si>
  <si>
    <t xml:space="preserve">               Donativos</t>
  </si>
  <si>
    <t xml:space="preserve">               Transferencias al Exterior</t>
  </si>
  <si>
    <t xml:space="preserve">    Bienes Muebles, Inmuebles e Intangibles</t>
  </si>
  <si>
    <t xml:space="preserve">               Mobiliario y Equipo de Administración</t>
  </si>
  <si>
    <t xml:space="preserve">               Mobiliario y Equipo Educacional y Recreativo</t>
  </si>
  <si>
    <t xml:space="preserve">               Equipo e Instrumental Médico y de Laboratorio</t>
  </si>
  <si>
    <t xml:space="preserve">               Vehículos y Equipo de Transporte</t>
  </si>
  <si>
    <t xml:space="preserve">               Equipo de Defensa y Seguridad</t>
  </si>
  <si>
    <t xml:space="preserve">               Maquinaria, Otros Equipos y Herramientas</t>
  </si>
  <si>
    <t xml:space="preserve">               Activos Biológicos</t>
  </si>
  <si>
    <t xml:space="preserve">               Bienes Inmuebles</t>
  </si>
  <si>
    <t xml:space="preserve">               Activos Intangibles</t>
  </si>
  <si>
    <t xml:space="preserve">    Inversión Pública</t>
  </si>
  <si>
    <t xml:space="preserve">               Obra Pública en Bienes de Dominio Público</t>
  </si>
  <si>
    <t xml:space="preserve">               Obra Pública en Bienes Propios</t>
  </si>
  <si>
    <t xml:space="preserve">               Proyectos Productivos y Acciones de Fomento</t>
  </si>
  <si>
    <t xml:space="preserve">    Inversiones Financieras y Otras Provisiones</t>
  </si>
  <si>
    <t xml:space="preserve">               Inversiones para el Fomento de Actividades Productivas</t>
  </si>
  <si>
    <t xml:space="preserve">               Acciones y Participaciones de Capital</t>
  </si>
  <si>
    <t xml:space="preserve">               Compra de Títulos y Valores</t>
  </si>
  <si>
    <t xml:space="preserve">               Concesión de Préstamos</t>
  </si>
  <si>
    <t xml:space="preserve">               Inversiones en Fideicomisos, Mandatos y Otros Análogos</t>
  </si>
  <si>
    <t xml:space="preserve">               Otras Inversiones Financieras</t>
  </si>
  <si>
    <t xml:space="preserve">               Provisiones para Contingencias y Otras Erogaciones Especiales</t>
  </si>
  <si>
    <t xml:space="preserve">    Participaciones y Aportaciones</t>
  </si>
  <si>
    <t xml:space="preserve">               Participaciones</t>
  </si>
  <si>
    <t xml:space="preserve">               Aportaciones</t>
  </si>
  <si>
    <t xml:space="preserve">               Convenios</t>
  </si>
  <si>
    <t xml:space="preserve">    Deuda Pública</t>
  </si>
  <si>
    <t xml:space="preserve">               Amortización de la Deuda Pública</t>
  </si>
  <si>
    <t xml:space="preserve">               Intereses de la Deuda Pública</t>
  </si>
  <si>
    <t xml:space="preserve">               Comisiones de la Deuda Pública</t>
  </si>
  <si>
    <t xml:space="preserve">               Gastos de la Deuda Pública</t>
  </si>
  <si>
    <t xml:space="preserve">               Costo por Coberturas</t>
  </si>
  <si>
    <t xml:space="preserve">               Apoyos Financieros</t>
  </si>
  <si>
    <t xml:space="preserve">               Adeudos de Ejercicios Fiscales Anteriores (Adefas)</t>
  </si>
  <si>
    <t>Clasificación Económica (por Tipo de Gasto)</t>
  </si>
  <si>
    <t xml:space="preserve">    Gasto Corriente</t>
  </si>
  <si>
    <t xml:space="preserve">    Gasto de Capital</t>
  </si>
  <si>
    <t xml:space="preserve">    Amortización de la Deuda y Disminución de Pasivos</t>
  </si>
  <si>
    <t xml:space="preserve">    Pensiones y Jubilaciones</t>
  </si>
  <si>
    <t xml:space="preserve">    Participaciones</t>
  </si>
  <si>
    <t>Clasificación Administrativa</t>
  </si>
  <si>
    <t>Estado Analítico de Ingresos</t>
  </si>
  <si>
    <t>Ampliaciones y Reducciones</t>
  </si>
  <si>
    <t>Recaudado</t>
  </si>
  <si>
    <t>Diferencia</t>
  </si>
  <si>
    <t>6 = (5 - 1)</t>
  </si>
  <si>
    <t>Rubro de Ingresos</t>
  </si>
  <si>
    <t xml:space="preserve">    Impuestos</t>
  </si>
  <si>
    <t xml:space="preserve">    Cuotas y Aportaciones de Seguridad Social</t>
  </si>
  <si>
    <t xml:space="preserve">    Contribuciones de Mejoras</t>
  </si>
  <si>
    <t xml:space="preserve">    Derechos</t>
  </si>
  <si>
    <t xml:space="preserve">    Productos</t>
  </si>
  <si>
    <t xml:space="preserve">    Aprovechamientos</t>
  </si>
  <si>
    <t xml:space="preserve">    Ingresos por Venta de Bienes, Prestación de Servicios y Otros Ingresos</t>
  </si>
  <si>
    <t xml:space="preserve">    Participaciones, Aportaciones, Convenios, Incentivos Derivados de la Colaboración Fiscal y Fondos Distintos de Aportaciones</t>
  </si>
  <si>
    <t xml:space="preserve">    Transferencias, Asignaciones, Subsidios y Subvenciones, y Pensiones y Jubilaciones</t>
  </si>
  <si>
    <t xml:space="preserve">    Ingresos Derivados de Financiamientos</t>
  </si>
  <si>
    <t xml:space="preserve"> Total</t>
  </si>
  <si>
    <t>INGRESOS EXCEDENTES</t>
  </si>
  <si>
    <t>Estado Analítico de Ingresos Por Fuente de Financiamiento</t>
  </si>
  <si>
    <t xml:space="preserve">    Ingresos del Poder Ejecutivo Federal o Estatal y de Los Municipios</t>
  </si>
  <si>
    <t xml:space="preserve">               Impuestos</t>
  </si>
  <si>
    <t xml:space="preserve">               Cuotas y Aportaciones de Seguridad Social</t>
  </si>
  <si>
    <t xml:space="preserve">               Contribuciones de Mejoras</t>
  </si>
  <si>
    <t xml:space="preserve">               Derechos</t>
  </si>
  <si>
    <t xml:space="preserve">               Productos</t>
  </si>
  <si>
    <t xml:space="preserve">               Aprovechamientos</t>
  </si>
  <si>
    <t xml:space="preserve">               Participaciones, Aportaciones, Convenios, Incentivos Derivados de la Colaboración Fiscal y Fondos Distintos de Aportaciones</t>
  </si>
  <si>
    <t xml:space="preserve">               Transferencias, Asignaciones, Subsidios y Subvenciones, y Pensiones y Jubilaciones</t>
  </si>
  <si>
    <t xml:space="preserve">    Ingresos de Los Entes Públicos de Los Poderes Legislativo y Judicial, de Los órganos Autónomos y del Sector Paraestatal o Paramunicipal, Así Como de Las Empresas Productivas del Estado</t>
  </si>
  <si>
    <t xml:space="preserve">               Ingresos por Venta de Bienes, Prestación de Servicios y Otros Ingresos</t>
  </si>
  <si>
    <t xml:space="preserve">    Ingresos Derivados de Financiamiento</t>
  </si>
  <si>
    <t xml:space="preserve">               Ingresos Derivados de Financiamientos</t>
  </si>
  <si>
    <t>GOBIERNO DEL ESTADO DE YUCATAN</t>
  </si>
  <si>
    <t>Del 1o de ENERO al 30 de SEPTIEMBRE de 2020</t>
  </si>
  <si>
    <t>CONCEPTO</t>
  </si>
  <si>
    <t>EGRESOS</t>
  </si>
  <si>
    <t>1</t>
  </si>
  <si>
    <t>2</t>
  </si>
  <si>
    <t>4</t>
  </si>
  <si>
    <t>5</t>
  </si>
  <si>
    <t>DESPACHO DEL GOBERNADOR</t>
  </si>
  <si>
    <t>DEUDA PÚBLICA</t>
  </si>
  <si>
    <t>SECRETARÍA DE EDUCACIÓN</t>
  </si>
  <si>
    <t>PARTICIPACIONES,  APORTACIONES  Y TRANSFERENCIAS A MUNICIPIOS</t>
  </si>
  <si>
    <t>FISCALÍA GENERAL DEL ESTADO</t>
  </si>
  <si>
    <t>SECRETARÍA DE DESARROLLO RURAL</t>
  </si>
  <si>
    <t>SECRETARÍA DE LA CONTRALORÍA GENERAL</t>
  </si>
  <si>
    <t>SECRETARÍA DE FOMENTO ECONÓMICO Y TRABAJO</t>
  </si>
  <si>
    <t>SECRETARÍA DE FOMENTO TURÍSTICO</t>
  </si>
  <si>
    <t>SECRETARÍA DE DESARROLLO SOCIAL</t>
  </si>
  <si>
    <t>SECRETARÍA GENERAL DE GOBIERNO</t>
  </si>
  <si>
    <t>SECRETARÍA DE OBRAS PÚBLICAS</t>
  </si>
  <si>
    <t>SECRETARÍA DE SEGURIDAD PÚBLICA</t>
  </si>
  <si>
    <t>SECRETARÍA DE DESARROLLO SUSTENTABLE</t>
  </si>
  <si>
    <t>SECRETARÍA DE SALUD</t>
  </si>
  <si>
    <t>CONSEJERÍA JURÍDICA</t>
  </si>
  <si>
    <t>SECRETARÍA DE LA CULTURA Y LAS ARTES</t>
  </si>
  <si>
    <t>SECRETARÍA DE ADMINISTRACIÓN Y FINANZAS</t>
  </si>
  <si>
    <t>SECRETARIA DE INVESTIGACIÓN, INNOVACIÓN Y EDUCACIÓN SUPERIOR</t>
  </si>
  <si>
    <t>SECRETARÍA DE LAS MUJERES</t>
  </si>
  <si>
    <t>SECRETARÍA DE PESCA Y ACUACULTURA SUSTENTABLES</t>
  </si>
  <si>
    <t>TOTAL DEL GASTO</t>
  </si>
  <si>
    <t xml:space="preserve">Bajo protesta de decir verdad declaramos que los Estados Financieros y sus Notas son razonablemente correctos y responsabilidad del emisor.   </t>
  </si>
  <si>
    <t>PODER LEGISLATIVO</t>
  </si>
  <si>
    <t>PODER JUDICIAL</t>
  </si>
  <si>
    <t>ÓRGANOS AUTÓNOMOS</t>
  </si>
  <si>
    <t>AEROPUERTO  DE CHICHÉN ITZÁ DEL ESTADO DE YUCATÁN SA DE CV</t>
  </si>
  <si>
    <t>SISTEMA TELE YUCATÁN SA DE CV</t>
  </si>
  <si>
    <t>ENTIDADES PARAESTATALES Y FIDEICOMISOS NO EMPRESARIALES Y NO FINANCIEROS</t>
  </si>
  <si>
    <t>INSTITUTO DEL DEPORTE DEL ESTADO DE YUCATÁN</t>
  </si>
  <si>
    <t>COLEGIO DE BACHILLERES DEL ESTADO DE YUCATÁN</t>
  </si>
  <si>
    <t>COLEGIO DE ESTUDIOS CIENTÍFICOS Y TECNOLÓGICOS DEL ESTADO DE YUCATÁN</t>
  </si>
  <si>
    <t>COLEGIO DE EDUCACIÓN PROFESIONAL TÉCNICA DEL ESTADO DE YUCATÁN</t>
  </si>
  <si>
    <t>INSTITUTO DE EDUCACIÓN PARA ADULTOS DEL ESTADO DE YUCATÁN</t>
  </si>
  <si>
    <t>INSTITUTO DE BECAS  Y CRÉDITO EDUCATIVO DEL ESTADO DE YUCATÁN</t>
  </si>
  <si>
    <t>INSTITUTO YUCATECO DE EMPRENDEDORES</t>
  </si>
  <si>
    <t>CASA DE LAS ARTESANÍAS DEL ESTADO DE YUCATÁN</t>
  </si>
  <si>
    <t>INSTITUTO PROMOTOR DE FERIAS DE YUCATÁN</t>
  </si>
  <si>
    <t>FIDEICOMISO PARA LA PROMOCIÓN TURÍSTICA DEL ESTADO DE YUCATÁN</t>
  </si>
  <si>
    <t>PATRONATO DE LAS UNIDADES DE SERVICIOS CULTURALES Y TURÍSTICOS DEL ESTADO DE YUCATÁN</t>
  </si>
  <si>
    <t>FIDEICOMISO PARA EL DESARROLLO DEL TURISMO DE REUNIONES EN YUCATÁN</t>
  </si>
  <si>
    <t>SISTEMA PARA EL DESARROLLO INTEGRAL DE LA FAMILIA EN YUCATÁN</t>
  </si>
  <si>
    <t>JUNTA DE  ASISTENCIA PRIVADA DEL ESTADO DE YUCATÁN</t>
  </si>
  <si>
    <t>INSTITUTO PARA LA INCLUSIÓN DE LAS PERSONAS CON DISCAPACIDAD DEL ESTADO DE YUCATÁN</t>
  </si>
  <si>
    <t>INSTITUTO PARA EL DESARROLLO DE LA CULTURA MAYA DEL ESTADO DE YUCATÁN</t>
  </si>
  <si>
    <t>COMISIÓN EJECUTIVA ESTATAL DE ATENCIÓN A VÍCTIMAS</t>
  </si>
  <si>
    <t>LA JUNTA DE ELECTRIFICACIÓN DEL ESTADO DE YUCATÁN</t>
  </si>
  <si>
    <t>INSTITUTO DE INFRAESTRUCTURA CARRETERA DE YUCATÁN</t>
  </si>
  <si>
    <t>JUNTA DE AGUA POTABLE Y ALCANTARILLADO DE YUCATÁN</t>
  </si>
  <si>
    <t>INSTITUTO PARA LA CONSTRUCCIÓN Y CONSERVACIÓN DE OBRA PÚBLICA EN YUCATÁN</t>
  </si>
  <si>
    <t>INSTITUTO DE MOVILIDAD Y DESARROLLO URBANO TERRITORIAL</t>
  </si>
  <si>
    <t>ADMINISTRACIÓN DEL PATRIMONIO DE LA BENEFICENCIA PÚBLICA DEL ESTADO DE YUCATÁN</t>
  </si>
  <si>
    <t>OPD SERVICIOS DE SALUD DE YUCATÁN</t>
  </si>
  <si>
    <t>HOSPITAL DE LA AMISTAD</t>
  </si>
  <si>
    <t>HOSPITAL COMUNITARIO DE TICUL YUCATÁN</t>
  </si>
  <si>
    <t>HOSPITAL COMUNITARIO DE PETO YUCATAN</t>
  </si>
  <si>
    <t>CENTRO ESTATAL DE TRASPLANTES DE YUCATÁN</t>
  </si>
  <si>
    <t>RÉGIMEN ESTATAL DE PROTECCIÓN SOCIAL EN SALUD YUCATÁN</t>
  </si>
  <si>
    <t>HOSPITAL GENERAL DE TEKAX</t>
  </si>
  <si>
    <t>INSTITUTO DE SEGURIDAD JURÍDICA PATRIMONIAL DE YUCATÁN</t>
  </si>
  <si>
    <t>FIDEICOMISO GARANTE DE LA ORQUESTA SINFÓNICA DE YUCATÁN</t>
  </si>
  <si>
    <t>FIDEICOMISO PÚBLICO PARA LA ADMINISTRACIÓN DEL PALACIO DE LA MÚSICA</t>
  </si>
  <si>
    <t>SECRETARIA TÉCNICA DE PLANEACIÓN Y EVALUACIÓN.</t>
  </si>
  <si>
    <t>FIDEICOMISO PÚBLICO PARA LA ADMINISTRACIÓN DE LA RESERVA TERRITORIAL DE UCÚ</t>
  </si>
  <si>
    <t>ESCUELA SUPERIOR DE ARTES DE YUCATÁN</t>
  </si>
  <si>
    <t>UNIVERSIDAD TECNOLÓGICA METROPOLITANA</t>
  </si>
  <si>
    <t>INSTITUTO TECNOLÓGICO SUPERIOR DE VALLADOLID</t>
  </si>
  <si>
    <t>UNIVERSIDAD TECNOLÓGICA DEL CENTRO</t>
  </si>
  <si>
    <t>UNIVERSIDAD TECNOLÓGICA DEL MAYAB</t>
  </si>
  <si>
    <t>UNIVERSIDAD TECNOLÓGICA DEL PONIENTE</t>
  </si>
  <si>
    <t>INSTITUTO TECNOLÓGICO SUPERIOR DEL SUR DEL ESTADO DE YUCATÁN</t>
  </si>
  <si>
    <t>INSTITUTO TECNOLÓGICO SUPERIOR DE MOTUL</t>
  </si>
  <si>
    <t>INSTITUTO TECNOLÓGICO SUPERIOR PROGRESO</t>
  </si>
  <si>
    <t>UNIVERSIDAD DE ORIENTE</t>
  </si>
  <si>
    <t>UNIVERSIDAD TECNOLÓGICA REGIONAL DEL SUR</t>
  </si>
  <si>
    <t>UNIVERSIDAD POLITÉCNICA DE YUCATÁN</t>
  </si>
  <si>
    <t>AGENCIA PARA EL DESARROLLO  DE YUCATÁN</t>
  </si>
  <si>
    <t>INSTITUTO DE CAPACITACIÓN PARA EL TRABAJO DEL ESTADO DE YUCATÁN</t>
  </si>
  <si>
    <t>SECRETARÍA EJECUTIVA DEL SISTEMA ESTATAL ANTICORRUPCIÓN</t>
  </si>
  <si>
    <t>SECRETARÍA EJECUTIVA</t>
  </si>
  <si>
    <t>DIRECCIÓN DE ADMINISTRACIÓN Y FINANZAS</t>
  </si>
  <si>
    <t>DIRECCIÓN JURÍDICA</t>
  </si>
  <si>
    <t>DIRECCIÓN DE ANÁLISIS, PREVENCIÓN Y POLÍTICAS PÚBLICAS</t>
  </si>
  <si>
    <t>DIRECCIÓN DE VINCULACIÓN INTERINSTITUCIONAL</t>
  </si>
  <si>
    <t>DIRECCION DE TECNOLOGIA Y PLATAFORMA DIGITAL</t>
  </si>
  <si>
    <t>INSTITUCIONES PÚBLICAS DE SEGURIDAD SOCIAL</t>
  </si>
  <si>
    <t>INSTITUTO DE SEGURIDAD SOCIAL DE LOS TRABAJADORES DEL ESTADO DE YUCATÁN</t>
  </si>
  <si>
    <t>FIDEICOMISOS EMPRESARIALES NO FINANCIEROS CON PARTICIPACIÓN ESTATAL MAYORITARIA</t>
  </si>
  <si>
    <t>ENTIDADES PARAESTATALES EMPRESARIALES FINANCIERAS NO MONETARIAS CON PARTICIPACIÓN ESTATAL MAYORITARIA</t>
  </si>
  <si>
    <t>ENTIDADES PARAESTATALES EMPRESARIALES FINANCIERAS MONETARIAS CON PARTICIPACIÓN ESTATAL MAYORITARIA</t>
  </si>
  <si>
    <t>FIDEICOMISOS FINANCIEROS PÚBLICOS CON PARTICIPACIÓN ESTATAL MAYORITARIA</t>
  </si>
  <si>
    <t>ENTIDADES PARA ESTATALES EMPRESARIALES NO FINANCIERAS CON PARTICIPACIÓN ESTATAL MAYORITARIA</t>
  </si>
  <si>
    <t>INSTITUTO PARA EL DESARROLLO Y CERTIFICACIÓN DE LA INFRAESTRUCTURA FÍSICA EDUCATIVA Y ELECTRICA DE YUCATÁN</t>
  </si>
  <si>
    <t>INSTITUTO DE VIVIENDA DEL ESTADO DE YUCATÁN</t>
  </si>
  <si>
    <t>JUBILACIONES Y PENSIONES</t>
  </si>
  <si>
    <t>Endeudamiento Neto</t>
  </si>
  <si>
    <t>del 1o. de Enero al 30 de septiembre de 2020.</t>
  </si>
  <si>
    <t>Identificación de Crédito o Instrumento</t>
  </si>
  <si>
    <t>Contratación / Colocación</t>
  </si>
  <si>
    <t>Amortización</t>
  </si>
  <si>
    <t>A</t>
  </si>
  <si>
    <t>B</t>
  </si>
  <si>
    <t>C = A - B</t>
  </si>
  <si>
    <t>Créditos Bancarios</t>
  </si>
  <si>
    <t>BID Banobras</t>
  </si>
  <si>
    <t>Banobras Refinanciamiento de la Deuda 2013</t>
  </si>
  <si>
    <t>Banorte Escudo Yucatán</t>
  </si>
  <si>
    <t>Banobras CIC</t>
  </si>
  <si>
    <t>Banamex Yucatán Seguro</t>
  </si>
  <si>
    <t>Total Créditos Bancarios</t>
  </si>
  <si>
    <t>Otros Instrumentos de Deuda</t>
  </si>
  <si>
    <r>
      <t>HSBC México, S.A.</t>
    </r>
    <r>
      <rPr>
        <vertAlign val="superscript"/>
        <sz val="10"/>
        <color indexed="8"/>
        <rFont val="Barlow"/>
      </rPr>
      <t>1</t>
    </r>
  </si>
  <si>
    <r>
      <t>BBVA BANCOMER, S.A.</t>
    </r>
    <r>
      <rPr>
        <vertAlign val="superscript"/>
        <sz val="10"/>
        <color indexed="8"/>
        <rFont val="Barlow"/>
      </rPr>
      <t>1</t>
    </r>
  </si>
  <si>
    <t>Total Otros Instrumentos  de Deuda</t>
  </si>
  <si>
    <t>TOTAL</t>
  </si>
  <si>
    <r>
      <rPr>
        <vertAlign val="superscript"/>
        <sz val="10"/>
        <color indexed="8"/>
        <rFont val="Calibri"/>
        <family val="2"/>
        <scheme val="minor"/>
      </rPr>
      <t>1</t>
    </r>
    <r>
      <rPr>
        <sz val="10"/>
        <color indexed="8"/>
        <rFont val="Calibri"/>
        <family val="2"/>
        <scheme val="minor"/>
      </rPr>
      <t>Obligaciones a corto plazo contratadas en 2020</t>
    </r>
  </si>
  <si>
    <t>Bajo protesta de decir verdad declaramos que los Estados Financieros y sus notas son razonablemente correctos y responsabilidad del emisor.</t>
  </si>
  <si>
    <t xml:space="preserve"> PODER EJECUTIVO</t>
  </si>
  <si>
    <t>Intereses de la deuda</t>
  </si>
  <si>
    <t xml:space="preserve"> del 1o.  de Enero al 30 de septiembre de 2020</t>
  </si>
  <si>
    <t>Banobras PROFISE</t>
  </si>
  <si>
    <t>Total de intereses de Créditos Bancarios</t>
  </si>
  <si>
    <t>Total de Intereses de Otros Instrumentos de Deuda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</si>
</sst>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-&quot;$&quot;* #,##0.00_-;\-&quot;$&quot;* #,##0.00_-;_-&quot;$&quot;* &quot;-&quot;??_-;_-@_-"/>
    <numFmt numFmtId="43" formatCode="_-* #,##0.00_-;\-* #,##0.00_-;_-* &quot;-&quot;??_-;_-@_-"/>
    <numFmt numFmtId="164" formatCode="&quot;$&quot;#,##0.00"/>
    <numFmt numFmtId="165" formatCode="#,##0.00_ ;\-#,##0.00\ "/>
  </numFmts>
  <fonts count="1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Barlow"/>
    </font>
    <font>
      <b/>
      <sz val="10"/>
      <color theme="0"/>
      <name val="Barlow"/>
    </font>
    <font>
      <sz val="10"/>
      <color theme="1"/>
      <name val="Barlow"/>
    </font>
    <font>
      <sz val="11"/>
      <color theme="1"/>
      <name val="Calibri"/>
      <family val="2"/>
      <scheme val="minor"/>
    </font>
    <font>
      <sz val="10"/>
      <color theme="1" tint="4.9989318521683403E-2"/>
      <name val="Barlow"/>
    </font>
    <font>
      <sz val="10"/>
      <color indexed="8"/>
      <name val="Calibri"/>
      <family val="2"/>
      <scheme val="minor"/>
    </font>
    <font>
      <b/>
      <sz val="10"/>
      <color indexed="8"/>
      <name val="Calibri"/>
      <family val="2"/>
      <scheme val="minor"/>
    </font>
    <font>
      <b/>
      <sz val="10"/>
      <name val="Calibri"/>
      <family val="2"/>
      <scheme val="minor"/>
    </font>
    <font>
      <sz val="10"/>
      <color indexed="8"/>
      <name val="Barlow"/>
    </font>
    <font>
      <sz val="10"/>
      <name val="Barlow"/>
    </font>
    <font>
      <b/>
      <sz val="10"/>
      <color indexed="8"/>
      <name val="Barlow"/>
    </font>
    <font>
      <b/>
      <sz val="10"/>
      <name val="Barlow"/>
    </font>
    <font>
      <vertAlign val="superscript"/>
      <sz val="10"/>
      <color indexed="8"/>
      <name val="Barlow"/>
    </font>
    <font>
      <vertAlign val="superscript"/>
      <sz val="10"/>
      <color indexed="8"/>
      <name val="Calibri"/>
      <family val="2"/>
      <scheme val="minor"/>
    </font>
    <font>
      <b/>
      <u/>
      <sz val="10"/>
      <color theme="1"/>
      <name val="Barlow"/>
    </font>
    <font>
      <sz val="10"/>
      <color rgb="FFFF0000"/>
      <name val="Barlow"/>
    </font>
  </fonts>
  <fills count="5">
    <fill>
      <patternFill patternType="none"/>
    </fill>
    <fill>
      <patternFill patternType="gray125"/>
    </fill>
    <fill>
      <patternFill patternType="solid">
        <fgColor indexed="65" tint="-0.49995422223578601"/>
        <bgColor indexed="64"/>
      </patternFill>
    </fill>
    <fill>
      <patternFill patternType="solid">
        <fgColor theme="2" tint="-0.24994659260841701"/>
        <bgColor indexed="64"/>
      </patternFill>
    </fill>
    <fill>
      <patternFill patternType="solid">
        <fgColor theme="0" tint="-0.499984740745262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/>
      <top style="thin">
        <color indexed="64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 style="thin">
        <color indexed="64"/>
      </top>
      <bottom/>
      <diagonal/>
    </border>
    <border>
      <left/>
      <right style="thin">
        <color auto="1"/>
      </right>
      <top/>
      <bottom style="thin">
        <color indexed="64"/>
      </bottom>
      <diagonal/>
    </border>
    <border>
      <left/>
      <right style="thin">
        <color auto="1"/>
      </right>
      <top/>
      <bottom/>
      <diagonal/>
    </border>
    <border>
      <left style="thin">
        <color indexed="64"/>
      </left>
      <right style="thin">
        <color auto="1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auto="1"/>
      </right>
      <top/>
      <bottom/>
      <diagonal/>
    </border>
    <border>
      <left style="thin">
        <color auto="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auto="1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5" fillId="0" borderId="0" applyFont="0" applyFill="0" applyBorder="0" applyAlignment="0" applyProtection="0"/>
    <xf numFmtId="44" fontId="5" fillId="0" borderId="0" applyFont="0" applyFill="0" applyBorder="0" applyAlignment="0" applyProtection="0"/>
  </cellStyleXfs>
  <cellXfs count="13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2" borderId="4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wrapText="1"/>
    </xf>
    <xf numFmtId="164" fontId="2" fillId="0" borderId="0" xfId="0" applyNumberFormat="1" applyFont="1" applyBorder="1" applyAlignment="1">
      <alignment horizontal="right"/>
    </xf>
    <xf numFmtId="164" fontId="2" fillId="0" borderId="6" xfId="0" applyNumberFormat="1" applyFont="1" applyBorder="1" applyAlignment="1">
      <alignment horizontal="right"/>
    </xf>
    <xf numFmtId="164" fontId="4" fillId="0" borderId="6" xfId="0" applyNumberFormat="1" applyFont="1" applyBorder="1" applyAlignment="1">
      <alignment horizontal="right"/>
    </xf>
    <xf numFmtId="164" fontId="2" fillId="0" borderId="5" xfId="0" applyNumberFormat="1" applyFont="1" applyBorder="1" applyAlignment="1">
      <alignment horizontal="right"/>
    </xf>
    <xf numFmtId="0" fontId="4" fillId="0" borderId="0" xfId="0" applyFont="1"/>
    <xf numFmtId="0" fontId="4" fillId="0" borderId="0" xfId="0" applyFont="1" applyBorder="1"/>
    <xf numFmtId="0" fontId="2" fillId="0" borderId="0" xfId="0" applyFont="1" applyBorder="1" applyAlignment="1">
      <alignment horizontal="right"/>
    </xf>
    <xf numFmtId="0" fontId="4" fillId="0" borderId="1" xfId="0" applyFont="1" applyBorder="1"/>
    <xf numFmtId="0" fontId="2" fillId="0" borderId="1" xfId="0" applyFont="1" applyBorder="1" applyAlignment="1">
      <alignment horizontal="right"/>
    </xf>
    <xf numFmtId="164" fontId="0" fillId="0" borderId="0" xfId="0" applyNumberFormat="1"/>
    <xf numFmtId="43" fontId="4" fillId="0" borderId="0" xfId="1" applyFont="1"/>
    <xf numFmtId="43" fontId="4" fillId="0" borderId="0" xfId="0" applyNumberFormat="1" applyFont="1"/>
    <xf numFmtId="43" fontId="4" fillId="0" borderId="0" xfId="0" applyNumberFormat="1" applyFont="1" applyFill="1"/>
    <xf numFmtId="0" fontId="4" fillId="0" borderId="0" xfId="0" applyFont="1" applyFill="1"/>
    <xf numFmtId="0" fontId="2" fillId="0" borderId="0" xfId="0" applyFont="1" applyBorder="1"/>
    <xf numFmtId="43" fontId="1" fillId="0" borderId="0" xfId="1" applyFont="1"/>
    <xf numFmtId="43" fontId="0" fillId="0" borderId="0" xfId="0" applyNumberForma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7" fillId="0" borderId="0" xfId="0" applyFont="1" applyAlignment="1">
      <alignment vertical="top"/>
    </xf>
    <xf numFmtId="0" fontId="3" fillId="2" borderId="7" xfId="0" applyFont="1" applyFill="1" applyBorder="1" applyAlignment="1">
      <alignment horizontal="center" vertical="center" wrapText="1"/>
    </xf>
    <xf numFmtId="0" fontId="3" fillId="4" borderId="13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top"/>
    </xf>
    <xf numFmtId="4" fontId="9" fillId="0" borderId="11" xfId="0" applyNumberFormat="1" applyFont="1" applyFill="1" applyBorder="1" applyAlignment="1">
      <alignment vertical="center" wrapText="1"/>
    </xf>
    <xf numFmtId="0" fontId="7" fillId="0" borderId="0" xfId="0" applyFont="1" applyFill="1" applyAlignment="1">
      <alignment vertical="top"/>
    </xf>
    <xf numFmtId="0" fontId="10" fillId="0" borderId="11" xfId="0" applyFont="1" applyBorder="1" applyAlignment="1">
      <alignment horizontal="left" vertical="top"/>
    </xf>
    <xf numFmtId="4" fontId="11" fillId="0" borderId="11" xfId="0" applyNumberFormat="1" applyFont="1" applyFill="1" applyBorder="1" applyAlignment="1">
      <alignment vertical="center" wrapText="1"/>
    </xf>
    <xf numFmtId="0" fontId="10" fillId="0" borderId="11" xfId="0" applyFont="1" applyBorder="1" applyAlignment="1">
      <alignment horizontal="left" vertical="top" wrapText="1"/>
    </xf>
    <xf numFmtId="0" fontId="12" fillId="0" borderId="11" xfId="0" applyFont="1" applyBorder="1" applyAlignment="1">
      <alignment horizontal="center" vertical="top"/>
    </xf>
    <xf numFmtId="4" fontId="13" fillId="0" borderId="11" xfId="0" applyNumberFormat="1" applyFont="1" applyFill="1" applyBorder="1" applyAlignment="1">
      <alignment vertical="center" wrapText="1"/>
    </xf>
    <xf numFmtId="4" fontId="7" fillId="0" borderId="0" xfId="0" applyNumberFormat="1" applyFont="1" applyAlignment="1">
      <alignment vertical="top"/>
    </xf>
    <xf numFmtId="0" fontId="8" fillId="0" borderId="11" xfId="0" applyFont="1" applyBorder="1" applyAlignment="1">
      <alignment horizontal="left" vertical="top"/>
    </xf>
    <xf numFmtId="0" fontId="3" fillId="2" borderId="13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12" fillId="0" borderId="11" xfId="0" applyFont="1" applyBorder="1" applyAlignment="1">
      <alignment horizontal="left" vertical="top"/>
    </xf>
    <xf numFmtId="0" fontId="10" fillId="0" borderId="3" xfId="0" applyFont="1" applyBorder="1" applyAlignment="1">
      <alignment vertical="top"/>
    </xf>
    <xf numFmtId="0" fontId="7" fillId="0" borderId="0" xfId="0" applyFont="1" applyBorder="1" applyAlignment="1">
      <alignment horizontal="left" vertical="top"/>
    </xf>
    <xf numFmtId="0" fontId="8" fillId="0" borderId="0" xfId="0" applyFont="1" applyBorder="1" applyAlignment="1">
      <alignment horizontal="left" vertical="top"/>
    </xf>
    <xf numFmtId="0" fontId="10" fillId="0" borderId="0" xfId="0" applyFont="1" applyAlignment="1">
      <alignment vertical="top"/>
    </xf>
    <xf numFmtId="0" fontId="2" fillId="0" borderId="0" xfId="0" applyFont="1" applyBorder="1" applyAlignment="1">
      <alignment horizontal="center" vertical="center"/>
    </xf>
    <xf numFmtId="0" fontId="3" fillId="4" borderId="11" xfId="0" applyFont="1" applyFill="1" applyBorder="1" applyAlignment="1">
      <alignment horizontal="center" vertical="center" wrapText="1"/>
    </xf>
    <xf numFmtId="0" fontId="12" fillId="0" borderId="11" xfId="0" applyFont="1" applyBorder="1" applyAlignment="1">
      <alignment horizontal="left" vertical="top" wrapText="1"/>
    </xf>
    <xf numFmtId="0" fontId="10" fillId="0" borderId="11" xfId="0" applyFont="1" applyBorder="1" applyAlignment="1">
      <alignment vertical="top"/>
    </xf>
    <xf numFmtId="4" fontId="10" fillId="0" borderId="11" xfId="0" applyNumberFormat="1" applyFont="1" applyFill="1" applyBorder="1" applyAlignment="1">
      <alignment horizontal="right" vertical="top"/>
    </xf>
    <xf numFmtId="4" fontId="12" fillId="0" borderId="11" xfId="0" applyNumberFormat="1" applyFont="1" applyFill="1" applyBorder="1" applyAlignment="1">
      <alignment horizontal="right" vertical="top"/>
    </xf>
    <xf numFmtId="0" fontId="12" fillId="0" borderId="11" xfId="0" applyFont="1" applyBorder="1" applyAlignment="1">
      <alignment horizontal="center" vertical="top" wrapText="1"/>
    </xf>
    <xf numFmtId="4" fontId="12" fillId="0" borderId="11" xfId="0" applyNumberFormat="1" applyFont="1" applyBorder="1" applyAlignment="1">
      <alignment horizontal="right" vertical="top"/>
    </xf>
    <xf numFmtId="4" fontId="10" fillId="0" borderId="11" xfId="0" applyNumberFormat="1" applyFont="1" applyBorder="1" applyAlignment="1">
      <alignment horizontal="right" vertical="top"/>
    </xf>
    <xf numFmtId="4" fontId="10" fillId="0" borderId="0" xfId="0" applyNumberFormat="1" applyFont="1" applyAlignment="1">
      <alignment vertical="top"/>
    </xf>
    <xf numFmtId="4" fontId="12" fillId="0" borderId="0" xfId="0" applyNumberFormat="1" applyFont="1" applyBorder="1" applyAlignment="1">
      <alignment horizontal="right" vertical="top"/>
    </xf>
    <xf numFmtId="0" fontId="10" fillId="0" borderId="0" xfId="0" applyFont="1" applyBorder="1" applyAlignment="1">
      <alignment vertical="top"/>
    </xf>
    <xf numFmtId="0" fontId="12" fillId="0" borderId="0" xfId="0" applyFont="1" applyBorder="1" applyAlignment="1">
      <alignment horizontal="center" vertical="top"/>
    </xf>
    <xf numFmtId="4" fontId="10" fillId="0" borderId="0" xfId="0" applyNumberFormat="1" applyFont="1" applyBorder="1" applyAlignment="1">
      <alignment vertical="top"/>
    </xf>
    <xf numFmtId="0" fontId="3" fillId="2" borderId="10" xfId="0" applyFont="1" applyFill="1" applyBorder="1" applyAlignment="1">
      <alignment horizontal="center" wrapText="1"/>
    </xf>
    <xf numFmtId="0" fontId="4" fillId="0" borderId="10" xfId="0" applyFont="1" applyBorder="1"/>
    <xf numFmtId="0" fontId="2" fillId="0" borderId="10" xfId="0" applyFont="1" applyBorder="1"/>
    <xf numFmtId="0" fontId="2" fillId="0" borderId="10" xfId="0" applyFont="1" applyBorder="1" applyAlignment="1">
      <alignment wrapText="1"/>
    </xf>
    <xf numFmtId="0" fontId="4" fillId="0" borderId="12" xfId="0" applyFont="1" applyBorder="1"/>
    <xf numFmtId="0" fontId="3" fillId="2" borderId="11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wrapText="1"/>
    </xf>
    <xf numFmtId="164" fontId="4" fillId="0" borderId="7" xfId="0" applyNumberFormat="1" applyFont="1" applyBorder="1" applyAlignment="1">
      <alignment horizontal="right"/>
    </xf>
    <xf numFmtId="164" fontId="4" fillId="0" borderId="10" xfId="0" applyNumberFormat="1" applyFont="1" applyBorder="1" applyAlignment="1">
      <alignment horizontal="right"/>
    </xf>
    <xf numFmtId="164" fontId="2" fillId="0" borderId="10" xfId="0" applyNumberFormat="1" applyFont="1" applyBorder="1" applyAlignment="1">
      <alignment horizontal="right"/>
    </xf>
    <xf numFmtId="164" fontId="2" fillId="0" borderId="12" xfId="0" applyNumberFormat="1" applyFont="1" applyBorder="1" applyAlignment="1">
      <alignment horizontal="right"/>
    </xf>
    <xf numFmtId="164" fontId="6" fillId="0" borderId="10" xfId="0" applyNumberFormat="1" applyFont="1" applyBorder="1" applyAlignment="1">
      <alignment horizontal="right"/>
    </xf>
    <xf numFmtId="164" fontId="2" fillId="0" borderId="7" xfId="0" applyNumberFormat="1" applyFont="1" applyBorder="1" applyAlignment="1">
      <alignment horizontal="right"/>
    </xf>
    <xf numFmtId="0" fontId="4" fillId="0" borderId="13" xfId="0" applyFont="1" applyBorder="1"/>
    <xf numFmtId="0" fontId="2" fillId="3" borderId="11" xfId="0" applyFont="1" applyFill="1" applyBorder="1" applyAlignment="1">
      <alignment horizontal="center" vertical="center"/>
    </xf>
    <xf numFmtId="0" fontId="2" fillId="3" borderId="11" xfId="0" applyFont="1" applyFill="1" applyBorder="1" applyAlignment="1">
      <alignment horizontal="center" vertical="center" wrapText="1"/>
    </xf>
    <xf numFmtId="49" fontId="2" fillId="3" borderId="11" xfId="0" applyNumberFormat="1" applyFont="1" applyFill="1" applyBorder="1" applyAlignment="1">
      <alignment horizontal="center"/>
    </xf>
    <xf numFmtId="0" fontId="2" fillId="0" borderId="7" xfId="0" applyFont="1" applyBorder="1"/>
    <xf numFmtId="44" fontId="2" fillId="0" borderId="7" xfId="2" applyFont="1" applyBorder="1"/>
    <xf numFmtId="0" fontId="4" fillId="0" borderId="10" xfId="0" applyFont="1" applyFill="1" applyBorder="1" applyAlignment="1">
      <alignment wrapText="1"/>
    </xf>
    <xf numFmtId="44" fontId="4" fillId="0" borderId="10" xfId="2" applyFont="1" applyFill="1" applyBorder="1"/>
    <xf numFmtId="0" fontId="2" fillId="0" borderId="0" xfId="0" applyFont="1"/>
    <xf numFmtId="0" fontId="2" fillId="0" borderId="10" xfId="0" applyFont="1" applyFill="1" applyBorder="1" applyAlignment="1">
      <alignment wrapText="1"/>
    </xf>
    <xf numFmtId="44" fontId="2" fillId="0" borderId="10" xfId="2" applyFont="1" applyFill="1" applyBorder="1"/>
    <xf numFmtId="0" fontId="2" fillId="0" borderId="0" xfId="0" applyFont="1" applyFill="1"/>
    <xf numFmtId="44" fontId="4" fillId="0" borderId="12" xfId="2" applyFont="1" applyFill="1" applyBorder="1"/>
    <xf numFmtId="0" fontId="2" fillId="0" borderId="11" xfId="0" applyFont="1" applyBorder="1"/>
    <xf numFmtId="44" fontId="2" fillId="0" borderId="11" xfId="2" applyFont="1" applyBorder="1"/>
    <xf numFmtId="44" fontId="4" fillId="0" borderId="0" xfId="0" applyNumberFormat="1" applyFont="1"/>
    <xf numFmtId="44" fontId="2" fillId="0" borderId="7" xfId="2" applyFont="1" applyFill="1" applyBorder="1"/>
    <xf numFmtId="44" fontId="4" fillId="0" borderId="12" xfId="2" applyFont="1" applyBorder="1"/>
    <xf numFmtId="0" fontId="16" fillId="0" borderId="10" xfId="0" applyFont="1" applyFill="1" applyBorder="1" applyAlignment="1">
      <alignment wrapText="1"/>
    </xf>
    <xf numFmtId="0" fontId="2" fillId="0" borderId="10" xfId="0" applyFont="1" applyFill="1" applyBorder="1" applyAlignment="1">
      <alignment horizontal="left" wrapText="1"/>
    </xf>
    <xf numFmtId="0" fontId="2" fillId="0" borderId="10" xfId="0" applyFont="1" applyFill="1" applyBorder="1"/>
    <xf numFmtId="43" fontId="2" fillId="0" borderId="0" xfId="1" applyFont="1" applyFill="1"/>
    <xf numFmtId="44" fontId="2" fillId="0" borderId="0" xfId="0" applyNumberFormat="1" applyFont="1" applyFill="1"/>
    <xf numFmtId="44" fontId="4" fillId="0" borderId="0" xfId="0" applyNumberFormat="1" applyFont="1" applyFill="1"/>
    <xf numFmtId="43" fontId="4" fillId="0" borderId="0" xfId="1" applyFont="1" applyFill="1"/>
    <xf numFmtId="43" fontId="17" fillId="0" borderId="0" xfId="0" applyNumberFormat="1" applyFont="1" applyFill="1"/>
    <xf numFmtId="0" fontId="17" fillId="0" borderId="0" xfId="0" applyFont="1" applyFill="1"/>
    <xf numFmtId="44" fontId="17" fillId="0" borderId="0" xfId="0" applyNumberFormat="1" applyFont="1" applyFill="1"/>
    <xf numFmtId="0" fontId="2" fillId="0" borderId="12" xfId="0" applyFont="1" applyBorder="1"/>
    <xf numFmtId="0" fontId="3" fillId="2" borderId="9" xfId="0" applyFont="1" applyFill="1" applyBorder="1" applyAlignment="1">
      <alignment horizontal="center" wrapText="1"/>
    </xf>
    <xf numFmtId="164" fontId="4" fillId="0" borderId="12" xfId="0" applyNumberFormat="1" applyFont="1" applyBorder="1" applyAlignment="1">
      <alignment horizontal="right"/>
    </xf>
    <xf numFmtId="164" fontId="4" fillId="0" borderId="5" xfId="0" applyNumberFormat="1" applyFont="1" applyBorder="1" applyAlignment="1">
      <alignment horizontal="right"/>
    </xf>
    <xf numFmtId="164" fontId="2" fillId="0" borderId="11" xfId="0" applyNumberFormat="1" applyFont="1" applyBorder="1" applyAlignment="1">
      <alignment horizontal="right"/>
    </xf>
    <xf numFmtId="164" fontId="2" fillId="0" borderId="7" xfId="0" applyNumberFormat="1" applyFont="1" applyFill="1" applyBorder="1" applyAlignment="1">
      <alignment horizontal="right"/>
    </xf>
    <xf numFmtId="164" fontId="4" fillId="0" borderId="10" xfId="0" applyNumberFormat="1" applyFont="1" applyFill="1" applyBorder="1" applyAlignment="1">
      <alignment horizontal="right"/>
    </xf>
    <xf numFmtId="164" fontId="2" fillId="0" borderId="10" xfId="0" applyNumberFormat="1" applyFont="1" applyFill="1" applyBorder="1" applyAlignment="1">
      <alignment horizontal="right"/>
    </xf>
    <xf numFmtId="164" fontId="2" fillId="0" borderId="11" xfId="0" applyNumberFormat="1" applyFont="1" applyFill="1" applyBorder="1" applyAlignment="1">
      <alignment horizontal="right"/>
    </xf>
    <xf numFmtId="165" fontId="2" fillId="0" borderId="10" xfId="2" applyNumberFormat="1" applyFont="1" applyFill="1" applyBorder="1"/>
    <xf numFmtId="165" fontId="4" fillId="0" borderId="10" xfId="2" applyNumberFormat="1" applyFont="1" applyFill="1" applyBorder="1"/>
    <xf numFmtId="165" fontId="4" fillId="0" borderId="12" xfId="2" applyNumberFormat="1" applyFont="1" applyBorder="1"/>
    <xf numFmtId="164" fontId="2" fillId="0" borderId="9" xfId="0" applyNumberFormat="1" applyFont="1" applyBorder="1" applyAlignment="1">
      <alignment horizontal="center" vertical="center"/>
    </xf>
    <xf numFmtId="164" fontId="2" fillId="0" borderId="7" xfId="0" applyNumberFormat="1" applyFont="1" applyBorder="1" applyAlignment="1">
      <alignment horizontal="center" vertical="center"/>
    </xf>
    <xf numFmtId="164" fontId="2" fillId="0" borderId="11" xfId="0" applyNumberFormat="1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3" borderId="7" xfId="0" applyFont="1" applyFill="1" applyBorder="1" applyAlignment="1">
      <alignment horizontal="center" vertical="center"/>
    </xf>
    <xf numFmtId="0" fontId="2" fillId="3" borderId="10" xfId="0" applyFont="1" applyFill="1" applyBorder="1" applyAlignment="1">
      <alignment horizontal="center" vertical="center"/>
    </xf>
    <xf numFmtId="0" fontId="2" fillId="3" borderId="12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horizontal="center" vertical="center"/>
    </xf>
    <xf numFmtId="0" fontId="2" fillId="3" borderId="9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3" fillId="2" borderId="13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12" fillId="0" borderId="0" xfId="0" applyFont="1" applyAlignment="1">
      <alignment horizontal="center" vertical="top"/>
    </xf>
    <xf numFmtId="0" fontId="3" fillId="4" borderId="13" xfId="0" applyFont="1" applyFill="1" applyBorder="1" applyAlignment="1">
      <alignment horizontal="center" vertical="center" wrapText="1"/>
    </xf>
    <xf numFmtId="0" fontId="3" fillId="4" borderId="8" xfId="0" applyFont="1" applyFill="1" applyBorder="1" applyAlignment="1">
      <alignment horizontal="center" vertical="center" wrapText="1"/>
    </xf>
    <xf numFmtId="0" fontId="3" fillId="4" borderId="9" xfId="0" applyFont="1" applyFill="1" applyBorder="1" applyAlignment="1">
      <alignment horizontal="center" vertical="center" wrapText="1"/>
    </xf>
  </cellXfs>
  <cellStyles count="3">
    <cellStyle name="Millares" xfId="1" builtinId="3"/>
    <cellStyle name="Moneda" xfId="2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619125</xdr:colOff>
      <xdr:row>0</xdr:row>
      <xdr:rowOff>133349</xdr:rowOff>
    </xdr:from>
    <xdr:to>
      <xdr:col>0</xdr:col>
      <xdr:colOff>1666875</xdr:colOff>
      <xdr:row>5</xdr:row>
      <xdr:rowOff>142874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19125" y="133349"/>
          <a:ext cx="1047750" cy="96202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1476374</xdr:colOff>
      <xdr:row>0</xdr:row>
      <xdr:rowOff>133350</xdr:rowOff>
    </xdr:from>
    <xdr:to>
      <xdr:col>0</xdr:col>
      <xdr:colOff>2571749</xdr:colOff>
      <xdr:row>6</xdr:row>
      <xdr:rowOff>110403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476374" y="133350"/>
          <a:ext cx="1095375" cy="100575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1181100</xdr:colOff>
      <xdr:row>1</xdr:row>
      <xdr:rowOff>0</xdr:rowOff>
    </xdr:from>
    <xdr:to>
      <xdr:col>1</xdr:col>
      <xdr:colOff>228600</xdr:colOff>
      <xdr:row>6</xdr:row>
      <xdr:rowOff>148503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81100" y="190500"/>
          <a:ext cx="1095375" cy="100575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1190625</xdr:colOff>
      <xdr:row>1</xdr:row>
      <xdr:rowOff>0</xdr:rowOff>
    </xdr:from>
    <xdr:to>
      <xdr:col>0</xdr:col>
      <xdr:colOff>2286000</xdr:colOff>
      <xdr:row>6</xdr:row>
      <xdr:rowOff>148503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90625" y="190500"/>
          <a:ext cx="1095375" cy="1005753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838200</xdr:colOff>
      <xdr:row>0</xdr:row>
      <xdr:rowOff>142875</xdr:rowOff>
    </xdr:from>
    <xdr:to>
      <xdr:col>0</xdr:col>
      <xdr:colOff>1933575</xdr:colOff>
      <xdr:row>6</xdr:row>
      <xdr:rowOff>5628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38200" y="142875"/>
          <a:ext cx="1095375" cy="1005753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495300</xdr:colOff>
      <xdr:row>0</xdr:row>
      <xdr:rowOff>85725</xdr:rowOff>
    </xdr:from>
    <xdr:to>
      <xdr:col>0</xdr:col>
      <xdr:colOff>1590675</xdr:colOff>
      <xdr:row>5</xdr:row>
      <xdr:rowOff>138978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95300" y="85725"/>
          <a:ext cx="1095375" cy="1005753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1038225</xdr:colOff>
      <xdr:row>0</xdr:row>
      <xdr:rowOff>152400</xdr:rowOff>
    </xdr:from>
    <xdr:to>
      <xdr:col>0</xdr:col>
      <xdr:colOff>2133600</xdr:colOff>
      <xdr:row>6</xdr:row>
      <xdr:rowOff>15153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38225" y="152400"/>
          <a:ext cx="1095375" cy="1005753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590550</xdr:colOff>
      <xdr:row>0</xdr:row>
      <xdr:rowOff>123825</xdr:rowOff>
    </xdr:from>
    <xdr:to>
      <xdr:col>0</xdr:col>
      <xdr:colOff>1685925</xdr:colOff>
      <xdr:row>6</xdr:row>
      <xdr:rowOff>62778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90550" y="123825"/>
          <a:ext cx="1095375" cy="1081953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1590673</xdr:colOff>
      <xdr:row>0</xdr:row>
      <xdr:rowOff>123825</xdr:rowOff>
    </xdr:from>
    <xdr:to>
      <xdr:col>0</xdr:col>
      <xdr:colOff>2409825</xdr:colOff>
      <xdr:row>5</xdr:row>
      <xdr:rowOff>38100</xdr:rowOff>
    </xdr:to>
    <xdr:pic>
      <xdr:nvPicPr>
        <xdr:cNvPr id="2" name="2 Imagen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90673" y="123825"/>
          <a:ext cx="819152" cy="7715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1704974</xdr:colOff>
      <xdr:row>0</xdr:row>
      <xdr:rowOff>114300</xdr:rowOff>
    </xdr:from>
    <xdr:to>
      <xdr:col>0</xdr:col>
      <xdr:colOff>2562225</xdr:colOff>
      <xdr:row>5</xdr:row>
      <xdr:rowOff>66675</xdr:rowOff>
    </xdr:to>
    <xdr:pic>
      <xdr:nvPicPr>
        <xdr:cNvPr id="2" name="4 Imagen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704974" y="114300"/>
          <a:ext cx="857251" cy="78105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600075</xdr:colOff>
      <xdr:row>0</xdr:row>
      <xdr:rowOff>142875</xdr:rowOff>
    </xdr:from>
    <xdr:to>
      <xdr:col>0</xdr:col>
      <xdr:colOff>1695450</xdr:colOff>
      <xdr:row>6</xdr:row>
      <xdr:rowOff>81828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0075" y="142875"/>
          <a:ext cx="1095375" cy="108195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51"/>
  <sheetViews>
    <sheetView showGridLines="0" topLeftCell="A25" workbookViewId="0">
      <selection activeCell="G40" sqref="G40:G41"/>
    </sheetView>
  </sheetViews>
  <sheetFormatPr baseColWidth="10" defaultRowHeight="15" x14ac:dyDescent="0.25"/>
  <cols>
    <col min="1" max="1" width="64.7109375" customWidth="1"/>
    <col min="2" max="2" width="18" customWidth="1"/>
    <col min="3" max="3" width="15.7109375" customWidth="1"/>
    <col min="4" max="4" width="18.7109375" customWidth="1"/>
    <col min="5" max="5" width="18.42578125" customWidth="1"/>
    <col min="6" max="6" width="19.140625" customWidth="1"/>
    <col min="7" max="7" width="17.5703125" customWidth="1"/>
    <col min="8" max="8" width="17.42578125" bestFit="1" customWidth="1"/>
  </cols>
  <sheetData>
    <row r="1" spans="1:9" x14ac:dyDescent="0.25">
      <c r="A1" s="117" t="s">
        <v>206</v>
      </c>
      <c r="B1" s="117"/>
      <c r="C1" s="117"/>
      <c r="D1" s="117"/>
      <c r="E1" s="117"/>
      <c r="F1" s="117"/>
      <c r="G1" s="117"/>
    </row>
    <row r="2" spans="1:9" x14ac:dyDescent="0.25">
      <c r="A2" s="117" t="s">
        <v>0</v>
      </c>
      <c r="B2" s="117"/>
      <c r="C2" s="117"/>
      <c r="D2" s="117"/>
      <c r="E2" s="117"/>
      <c r="F2" s="117"/>
      <c r="G2" s="117"/>
    </row>
    <row r="3" spans="1:9" x14ac:dyDescent="0.25">
      <c r="A3" s="117" t="s">
        <v>5</v>
      </c>
      <c r="B3" s="117"/>
      <c r="C3" s="117"/>
      <c r="D3" s="117"/>
      <c r="E3" s="117"/>
      <c r="F3" s="117"/>
      <c r="G3" s="117"/>
    </row>
    <row r="4" spans="1:9" x14ac:dyDescent="0.25">
      <c r="A4" s="117" t="s">
        <v>174</v>
      </c>
      <c r="B4" s="117"/>
      <c r="C4" s="117"/>
      <c r="D4" s="117"/>
      <c r="E4" s="117"/>
      <c r="F4" s="117"/>
      <c r="G4" s="117"/>
    </row>
    <row r="5" spans="1:9" x14ac:dyDescent="0.25">
      <c r="A5" s="117" t="s">
        <v>3</v>
      </c>
      <c r="B5" s="117"/>
      <c r="C5" s="117"/>
      <c r="D5" s="117"/>
      <c r="E5" s="117"/>
      <c r="F5" s="117"/>
      <c r="G5" s="117"/>
    </row>
    <row r="6" spans="1:9" x14ac:dyDescent="0.25">
      <c r="A6" s="117" t="s">
        <v>4</v>
      </c>
      <c r="B6" s="117"/>
      <c r="C6" s="117"/>
      <c r="D6" s="117"/>
      <c r="E6" s="117"/>
      <c r="F6" s="117"/>
      <c r="G6" s="117"/>
    </row>
    <row r="7" spans="1:9" x14ac:dyDescent="0.25">
      <c r="A7" s="3"/>
      <c r="B7" s="3"/>
      <c r="C7" s="3"/>
      <c r="D7" s="3"/>
      <c r="E7" s="3"/>
      <c r="F7" s="3"/>
      <c r="G7" s="3"/>
    </row>
    <row r="8" spans="1:9" ht="27" x14ac:dyDescent="0.25">
      <c r="A8" s="26" t="s">
        <v>179</v>
      </c>
      <c r="B8" s="66" t="s">
        <v>6</v>
      </c>
      <c r="C8" s="66" t="s">
        <v>175</v>
      </c>
      <c r="D8" s="66" t="s">
        <v>28</v>
      </c>
      <c r="E8" s="66" t="s">
        <v>7</v>
      </c>
      <c r="F8" s="66" t="s">
        <v>176</v>
      </c>
      <c r="G8" s="66" t="s">
        <v>177</v>
      </c>
    </row>
    <row r="9" spans="1:9" x14ac:dyDescent="0.25">
      <c r="A9" s="61"/>
      <c r="B9" s="67">
        <v>1</v>
      </c>
      <c r="C9" s="67">
        <v>2</v>
      </c>
      <c r="D9" s="67" t="s">
        <v>30</v>
      </c>
      <c r="E9" s="67">
        <v>4</v>
      </c>
      <c r="F9" s="67">
        <v>5</v>
      </c>
      <c r="G9" s="67" t="s">
        <v>178</v>
      </c>
    </row>
    <row r="10" spans="1:9" x14ac:dyDescent="0.25">
      <c r="A10" s="62" t="s">
        <v>180</v>
      </c>
      <c r="B10" s="68">
        <v>2282410704</v>
      </c>
      <c r="C10" s="68">
        <v>-91447973</v>
      </c>
      <c r="D10" s="68">
        <v>2190962731</v>
      </c>
      <c r="E10" s="68">
        <v>1367056515.75</v>
      </c>
      <c r="F10" s="68">
        <v>1367056515.75</v>
      </c>
      <c r="G10" s="8">
        <v>-915354188.25</v>
      </c>
      <c r="H10" s="15"/>
      <c r="I10" s="15"/>
    </row>
    <row r="11" spans="1:9" x14ac:dyDescent="0.25">
      <c r="A11" s="62" t="s">
        <v>181</v>
      </c>
      <c r="B11" s="69">
        <v>1359594933</v>
      </c>
      <c r="C11" s="69">
        <v>0</v>
      </c>
      <c r="D11" s="69">
        <v>1359594933</v>
      </c>
      <c r="E11" s="72">
        <v>0</v>
      </c>
      <c r="F11" s="69">
        <v>0</v>
      </c>
      <c r="G11" s="8">
        <v>-1359594933</v>
      </c>
      <c r="H11" s="15"/>
      <c r="I11" s="15"/>
    </row>
    <row r="12" spans="1:9" x14ac:dyDescent="0.25">
      <c r="A12" s="62" t="s">
        <v>182</v>
      </c>
      <c r="B12" s="69">
        <v>0</v>
      </c>
      <c r="C12" s="69">
        <v>0</v>
      </c>
      <c r="D12" s="69">
        <v>0</v>
      </c>
      <c r="E12" s="69">
        <v>0</v>
      </c>
      <c r="F12" s="69">
        <v>0</v>
      </c>
      <c r="G12" s="8">
        <v>0</v>
      </c>
      <c r="H12" s="15"/>
      <c r="I12" s="15"/>
    </row>
    <row r="13" spans="1:9" x14ac:dyDescent="0.25">
      <c r="A13" s="62" t="s">
        <v>183</v>
      </c>
      <c r="B13" s="69">
        <v>2228753731</v>
      </c>
      <c r="C13" s="69">
        <v>-234489293.21000001</v>
      </c>
      <c r="D13" s="69">
        <v>1994264437.79</v>
      </c>
      <c r="E13" s="69">
        <v>603464931.45000005</v>
      </c>
      <c r="F13" s="69">
        <v>603464931.45000005</v>
      </c>
      <c r="G13" s="8">
        <v>-1625288799.55</v>
      </c>
      <c r="H13" s="15"/>
      <c r="I13" s="15"/>
    </row>
    <row r="14" spans="1:9" x14ac:dyDescent="0.25">
      <c r="A14" s="62" t="s">
        <v>184</v>
      </c>
      <c r="B14" s="69">
        <v>68501099</v>
      </c>
      <c r="C14" s="69">
        <v>2768881.29</v>
      </c>
      <c r="D14" s="69">
        <v>71269980.290000007</v>
      </c>
      <c r="E14" s="69">
        <v>77526964.640000001</v>
      </c>
      <c r="F14" s="69">
        <v>77526964.640000001</v>
      </c>
      <c r="G14" s="8">
        <v>9025865.6400000006</v>
      </c>
      <c r="H14" s="15"/>
      <c r="I14" s="15"/>
    </row>
    <row r="15" spans="1:9" x14ac:dyDescent="0.25">
      <c r="A15" s="62" t="s">
        <v>185</v>
      </c>
      <c r="B15" s="69">
        <v>120502692</v>
      </c>
      <c r="C15" s="69">
        <v>0</v>
      </c>
      <c r="D15" s="69">
        <v>120502692</v>
      </c>
      <c r="E15" s="69">
        <v>69652944.109999999</v>
      </c>
      <c r="F15" s="69">
        <v>69652944.109999999</v>
      </c>
      <c r="G15" s="8">
        <v>-50849747.890000001</v>
      </c>
      <c r="H15" s="15"/>
      <c r="I15" s="15"/>
    </row>
    <row r="16" spans="1:9" x14ac:dyDescent="0.25">
      <c r="A16" s="62" t="s">
        <v>186</v>
      </c>
      <c r="B16" s="69">
        <v>1656488913</v>
      </c>
      <c r="C16" s="69">
        <v>0</v>
      </c>
      <c r="D16" s="69">
        <v>1656488913</v>
      </c>
      <c r="E16" s="69">
        <v>0</v>
      </c>
      <c r="F16" s="69">
        <v>0</v>
      </c>
      <c r="G16" s="8">
        <v>-1656488913</v>
      </c>
      <c r="H16" s="15"/>
      <c r="I16" s="15"/>
    </row>
    <row r="17" spans="1:9" x14ac:dyDescent="0.25">
      <c r="A17" s="62" t="s">
        <v>187</v>
      </c>
      <c r="B17" s="69">
        <v>32309672921</v>
      </c>
      <c r="C17" s="69">
        <v>337296485.29000002</v>
      </c>
      <c r="D17" s="69">
        <v>32646969406.290001</v>
      </c>
      <c r="E17" s="69">
        <v>24112874616</v>
      </c>
      <c r="F17" s="69">
        <v>24112874616</v>
      </c>
      <c r="G17" s="8">
        <v>-8196798305</v>
      </c>
      <c r="H17" s="15"/>
      <c r="I17" s="15"/>
    </row>
    <row r="18" spans="1:9" x14ac:dyDescent="0.25">
      <c r="A18" s="62" t="s">
        <v>188</v>
      </c>
      <c r="B18" s="69">
        <v>2065694585</v>
      </c>
      <c r="C18" s="69">
        <v>0</v>
      </c>
      <c r="D18" s="69">
        <v>2065694585</v>
      </c>
      <c r="E18" s="69">
        <v>1556092500</v>
      </c>
      <c r="F18" s="69">
        <v>1556092500</v>
      </c>
      <c r="G18" s="8">
        <v>-509602085</v>
      </c>
      <c r="H18" s="15"/>
      <c r="I18" s="15"/>
    </row>
    <row r="19" spans="1:9" x14ac:dyDescent="0.25">
      <c r="A19" s="62" t="s">
        <v>189</v>
      </c>
      <c r="B19" s="69">
        <v>2004620000</v>
      </c>
      <c r="C19" s="69">
        <v>0</v>
      </c>
      <c r="D19" s="69">
        <v>2004620000</v>
      </c>
      <c r="E19" s="69">
        <v>1100000000</v>
      </c>
      <c r="F19" s="69">
        <v>1100000000</v>
      </c>
      <c r="G19" s="8">
        <v>-904620000</v>
      </c>
      <c r="H19" s="15"/>
      <c r="I19" s="15"/>
    </row>
    <row r="20" spans="1:9" x14ac:dyDescent="0.25">
      <c r="A20" s="63" t="s">
        <v>190</v>
      </c>
      <c r="B20" s="71">
        <v>44096239578</v>
      </c>
      <c r="C20" s="71">
        <v>14128100.369999999</v>
      </c>
      <c r="D20" s="71">
        <v>44110367678.370003</v>
      </c>
      <c r="E20" s="71">
        <v>28886668471.950001</v>
      </c>
      <c r="F20" s="71">
        <v>28886668471.950001</v>
      </c>
      <c r="G20" s="114">
        <v>-15209571106.049999</v>
      </c>
      <c r="H20" s="1"/>
    </row>
    <row r="21" spans="1:9" x14ac:dyDescent="0.25">
      <c r="A21" s="62"/>
      <c r="B21" s="11"/>
      <c r="C21" s="11"/>
      <c r="D21" s="11"/>
      <c r="E21" s="11"/>
      <c r="F21" s="12" t="s">
        <v>191</v>
      </c>
      <c r="G21" s="115"/>
    </row>
    <row r="22" spans="1:9" ht="27" x14ac:dyDescent="0.25">
      <c r="A22" s="61" t="s">
        <v>192</v>
      </c>
      <c r="B22" s="67" t="s">
        <v>6</v>
      </c>
      <c r="C22" s="67" t="s">
        <v>175</v>
      </c>
      <c r="D22" s="67" t="s">
        <v>28</v>
      </c>
      <c r="E22" s="67" t="s">
        <v>7</v>
      </c>
      <c r="F22" s="67" t="s">
        <v>176</v>
      </c>
      <c r="G22" s="67" t="s">
        <v>177</v>
      </c>
    </row>
    <row r="23" spans="1:9" x14ac:dyDescent="0.25">
      <c r="A23" s="61"/>
      <c r="B23" s="67">
        <v>1</v>
      </c>
      <c r="C23" s="67">
        <v>2</v>
      </c>
      <c r="D23" s="67" t="s">
        <v>30</v>
      </c>
      <c r="E23" s="67">
        <v>4</v>
      </c>
      <c r="F23" s="67">
        <v>5</v>
      </c>
      <c r="G23" s="67" t="s">
        <v>178</v>
      </c>
    </row>
    <row r="24" spans="1:9" x14ac:dyDescent="0.25">
      <c r="A24" s="63" t="s">
        <v>193</v>
      </c>
      <c r="B24" s="70">
        <v>39075535732</v>
      </c>
      <c r="C24" s="73">
        <v>14128100.369999999</v>
      </c>
      <c r="D24" s="73">
        <v>39089663832.370003</v>
      </c>
      <c r="E24" s="73">
        <v>27786668471.950001</v>
      </c>
      <c r="F24" s="73">
        <v>27786668471.950001</v>
      </c>
      <c r="G24" s="7">
        <v>-11288867260.049999</v>
      </c>
      <c r="H24" s="1"/>
    </row>
    <row r="25" spans="1:9" x14ac:dyDescent="0.25">
      <c r="A25" s="62" t="s">
        <v>194</v>
      </c>
      <c r="B25" s="69">
        <v>2282410704</v>
      </c>
      <c r="C25" s="69">
        <v>-91447973</v>
      </c>
      <c r="D25" s="69">
        <v>2190962731</v>
      </c>
      <c r="E25" s="69">
        <v>1367056515.75</v>
      </c>
      <c r="F25" s="69">
        <v>1367056515.75</v>
      </c>
      <c r="G25" s="8">
        <v>-915354188.25</v>
      </c>
    </row>
    <row r="26" spans="1:9" x14ac:dyDescent="0.25">
      <c r="A26" s="62" t="s">
        <v>195</v>
      </c>
      <c r="B26" s="69">
        <v>0</v>
      </c>
      <c r="C26" s="69">
        <v>0</v>
      </c>
      <c r="D26" s="69">
        <v>0</v>
      </c>
      <c r="E26" s="69">
        <v>0</v>
      </c>
      <c r="F26" s="69">
        <v>0</v>
      </c>
      <c r="G26" s="8">
        <v>0</v>
      </c>
    </row>
    <row r="27" spans="1:9" x14ac:dyDescent="0.25">
      <c r="A27" s="62" t="s">
        <v>196</v>
      </c>
      <c r="B27" s="69">
        <v>0</v>
      </c>
      <c r="C27" s="69">
        <v>0</v>
      </c>
      <c r="D27" s="69">
        <v>0</v>
      </c>
      <c r="E27" s="69">
        <v>0</v>
      </c>
      <c r="F27" s="69">
        <v>0</v>
      </c>
      <c r="G27" s="8">
        <v>0</v>
      </c>
    </row>
    <row r="28" spans="1:9" x14ac:dyDescent="0.25">
      <c r="A28" s="62" t="s">
        <v>197</v>
      </c>
      <c r="B28" s="69">
        <v>2228753731</v>
      </c>
      <c r="C28" s="69">
        <v>-234489293.21000001</v>
      </c>
      <c r="D28" s="69">
        <v>1994264437.79</v>
      </c>
      <c r="E28" s="69">
        <v>603464931.45000005</v>
      </c>
      <c r="F28" s="69">
        <v>603464931.45000005</v>
      </c>
      <c r="G28" s="8">
        <v>-1625288799.55</v>
      </c>
    </row>
    <row r="29" spans="1:9" x14ac:dyDescent="0.25">
      <c r="A29" s="62" t="s">
        <v>198</v>
      </c>
      <c r="B29" s="69">
        <v>68501099</v>
      </c>
      <c r="C29" s="69">
        <v>2768881.29</v>
      </c>
      <c r="D29" s="69">
        <v>71269980.290000007</v>
      </c>
      <c r="E29" s="69">
        <v>77526964.640000001</v>
      </c>
      <c r="F29" s="69">
        <v>77526964.640000001</v>
      </c>
      <c r="G29" s="8">
        <v>9025865.6400000006</v>
      </c>
    </row>
    <row r="30" spans="1:9" x14ac:dyDescent="0.25">
      <c r="A30" s="62" t="s">
        <v>199</v>
      </c>
      <c r="B30" s="69">
        <v>120502692</v>
      </c>
      <c r="C30" s="69">
        <v>0</v>
      </c>
      <c r="D30" s="69">
        <v>120502692</v>
      </c>
      <c r="E30" s="69">
        <v>69652944.109999999</v>
      </c>
      <c r="F30" s="69">
        <v>69652944.109999999</v>
      </c>
      <c r="G30" s="8">
        <v>-50849747.890000001</v>
      </c>
    </row>
    <row r="31" spans="1:9" x14ac:dyDescent="0.25">
      <c r="A31" s="62" t="s">
        <v>200</v>
      </c>
      <c r="B31" s="69">
        <v>32309672921</v>
      </c>
      <c r="C31" s="69">
        <v>337296485.29000002</v>
      </c>
      <c r="D31" s="69">
        <v>32646969406.290001</v>
      </c>
      <c r="E31" s="69">
        <v>24112874616</v>
      </c>
      <c r="F31" s="69">
        <v>24112874616</v>
      </c>
      <c r="G31" s="8">
        <v>-8196798305</v>
      </c>
    </row>
    <row r="32" spans="1:9" x14ac:dyDescent="0.25">
      <c r="A32" s="62" t="s">
        <v>201</v>
      </c>
      <c r="B32" s="69">
        <v>2065694585</v>
      </c>
      <c r="C32" s="69">
        <v>0</v>
      </c>
      <c r="D32" s="69">
        <v>2065694585</v>
      </c>
      <c r="E32" s="69">
        <v>1556092500</v>
      </c>
      <c r="F32" s="69">
        <v>1556092500</v>
      </c>
      <c r="G32" s="8">
        <v>-509602085</v>
      </c>
    </row>
    <row r="33" spans="1:8" ht="40.5" x14ac:dyDescent="0.25">
      <c r="A33" s="64" t="s">
        <v>202</v>
      </c>
      <c r="B33" s="70">
        <v>3016083846</v>
      </c>
      <c r="C33" s="70">
        <v>0</v>
      </c>
      <c r="D33" s="70">
        <v>3016083846</v>
      </c>
      <c r="E33" s="70">
        <v>0</v>
      </c>
      <c r="F33" s="70">
        <v>0</v>
      </c>
      <c r="G33" s="7">
        <v>-3016083846</v>
      </c>
      <c r="H33" s="1"/>
    </row>
    <row r="34" spans="1:8" x14ac:dyDescent="0.25">
      <c r="A34" s="62" t="s">
        <v>195</v>
      </c>
      <c r="B34" s="69">
        <v>1359594933</v>
      </c>
      <c r="C34" s="69">
        <v>0</v>
      </c>
      <c r="D34" s="69">
        <v>1359594933</v>
      </c>
      <c r="E34" s="69">
        <v>0</v>
      </c>
      <c r="F34" s="69">
        <v>0</v>
      </c>
      <c r="G34" s="8">
        <v>-1359594933</v>
      </c>
    </row>
    <row r="35" spans="1:8" x14ac:dyDescent="0.25">
      <c r="A35" s="62" t="s">
        <v>198</v>
      </c>
      <c r="B35" s="69">
        <v>0</v>
      </c>
      <c r="C35" s="69">
        <v>0</v>
      </c>
      <c r="D35" s="69">
        <v>0</v>
      </c>
      <c r="E35" s="69">
        <v>0</v>
      </c>
      <c r="F35" s="69">
        <v>0</v>
      </c>
      <c r="G35" s="8">
        <v>0</v>
      </c>
    </row>
    <row r="36" spans="1:8" x14ac:dyDescent="0.25">
      <c r="A36" s="62" t="s">
        <v>203</v>
      </c>
      <c r="B36" s="69">
        <v>1656488913</v>
      </c>
      <c r="C36" s="69">
        <v>0</v>
      </c>
      <c r="D36" s="69">
        <v>1656488913</v>
      </c>
      <c r="E36" s="69">
        <v>0</v>
      </c>
      <c r="F36" s="69">
        <v>0</v>
      </c>
      <c r="G36" s="8">
        <v>-1656488913</v>
      </c>
    </row>
    <row r="37" spans="1:8" x14ac:dyDescent="0.25">
      <c r="A37" s="62" t="s">
        <v>201</v>
      </c>
      <c r="B37" s="69">
        <v>0</v>
      </c>
      <c r="C37" s="69">
        <v>0</v>
      </c>
      <c r="D37" s="69">
        <v>0</v>
      </c>
      <c r="E37" s="69">
        <v>0</v>
      </c>
      <c r="F37" s="69">
        <v>0</v>
      </c>
      <c r="G37" s="8">
        <v>0</v>
      </c>
    </row>
    <row r="38" spans="1:8" x14ac:dyDescent="0.25">
      <c r="A38" s="63" t="s">
        <v>204</v>
      </c>
      <c r="B38" s="70">
        <v>2004620000</v>
      </c>
      <c r="C38" s="70">
        <v>0</v>
      </c>
      <c r="D38" s="70">
        <v>2004620000</v>
      </c>
      <c r="E38" s="70">
        <v>1100000000</v>
      </c>
      <c r="F38" s="70">
        <v>1100000000</v>
      </c>
      <c r="G38" s="7">
        <v>-904620000</v>
      </c>
      <c r="H38" s="1"/>
    </row>
    <row r="39" spans="1:8" x14ac:dyDescent="0.25">
      <c r="A39" s="62" t="s">
        <v>205</v>
      </c>
      <c r="B39" s="69">
        <v>2004620000</v>
      </c>
      <c r="C39" s="69">
        <v>0</v>
      </c>
      <c r="D39" s="69">
        <v>2004620000</v>
      </c>
      <c r="E39" s="69">
        <v>1100000000</v>
      </c>
      <c r="F39" s="69">
        <v>1100000000</v>
      </c>
      <c r="G39" s="8">
        <v>-904620000</v>
      </c>
    </row>
    <row r="40" spans="1:8" x14ac:dyDescent="0.25">
      <c r="A40" s="63" t="s">
        <v>190</v>
      </c>
      <c r="B40" s="71">
        <v>44096239578</v>
      </c>
      <c r="C40" s="71">
        <v>14128100.369999999</v>
      </c>
      <c r="D40" s="71">
        <v>44110367678.370003</v>
      </c>
      <c r="E40" s="71">
        <v>28886668471.950001</v>
      </c>
      <c r="F40" s="71">
        <v>28886668471.950001</v>
      </c>
      <c r="G40" s="114">
        <v>-15209571106.049999</v>
      </c>
      <c r="H40" s="1"/>
    </row>
    <row r="41" spans="1:8" x14ac:dyDescent="0.25">
      <c r="A41" s="65"/>
      <c r="B41" s="74"/>
      <c r="C41" s="13"/>
      <c r="D41" s="13"/>
      <c r="E41" s="13"/>
      <c r="F41" s="14" t="s">
        <v>191</v>
      </c>
      <c r="G41" s="116"/>
    </row>
    <row r="42" spans="1:8" x14ac:dyDescent="0.25">
      <c r="A42" s="10"/>
      <c r="B42" s="10"/>
      <c r="C42" s="10"/>
      <c r="D42" s="10"/>
      <c r="E42" s="10"/>
      <c r="F42" s="10"/>
      <c r="G42" s="10"/>
    </row>
    <row r="43" spans="1:8" x14ac:dyDescent="0.25">
      <c r="A43" s="10"/>
      <c r="B43" s="10"/>
      <c r="C43" s="10"/>
      <c r="D43" s="10"/>
      <c r="E43" s="10"/>
      <c r="F43" s="10"/>
      <c r="G43" s="10"/>
    </row>
    <row r="44" spans="1:8" x14ac:dyDescent="0.25">
      <c r="A44" s="10" t="s">
        <v>24</v>
      </c>
      <c r="B44" s="10"/>
      <c r="C44" s="10"/>
      <c r="D44" s="10"/>
      <c r="E44" s="10"/>
      <c r="F44" s="10"/>
      <c r="G44" s="10"/>
    </row>
    <row r="45" spans="1:8" x14ac:dyDescent="0.25">
      <c r="A45" s="10"/>
      <c r="B45" s="10"/>
      <c r="C45" s="10"/>
      <c r="D45" s="10"/>
      <c r="E45" s="10"/>
      <c r="F45" s="10"/>
      <c r="G45" s="10"/>
    </row>
    <row r="46" spans="1:8" x14ac:dyDescent="0.25">
      <c r="A46" s="10"/>
      <c r="B46" s="10"/>
      <c r="C46" s="10"/>
      <c r="D46" s="10"/>
      <c r="E46" s="10"/>
      <c r="F46" s="10"/>
      <c r="G46" s="10"/>
    </row>
    <row r="47" spans="1:8" x14ac:dyDescent="0.25">
      <c r="A47" s="10"/>
      <c r="B47" s="10"/>
      <c r="C47" s="10"/>
      <c r="D47" s="10"/>
      <c r="E47" s="10"/>
      <c r="F47" s="10"/>
      <c r="G47" s="10"/>
    </row>
    <row r="48" spans="1:8" x14ac:dyDescent="0.25">
      <c r="A48" s="10"/>
      <c r="B48" s="10"/>
      <c r="C48" s="10"/>
      <c r="D48" s="10"/>
      <c r="E48" s="10"/>
      <c r="F48" s="10"/>
      <c r="G48" s="10"/>
    </row>
    <row r="49" spans="1:7" x14ac:dyDescent="0.25">
      <c r="A49" s="10"/>
      <c r="B49" s="10"/>
      <c r="C49" s="10"/>
      <c r="D49" s="10"/>
      <c r="E49" s="10"/>
      <c r="F49" s="10"/>
      <c r="G49" s="10"/>
    </row>
    <row r="50" spans="1:7" x14ac:dyDescent="0.25">
      <c r="A50" s="10"/>
      <c r="B50" s="10"/>
      <c r="C50" s="10"/>
      <c r="D50" s="10"/>
      <c r="E50" s="10"/>
      <c r="F50" s="10"/>
      <c r="G50" s="10"/>
    </row>
    <row r="51" spans="1:7" x14ac:dyDescent="0.25">
      <c r="A51" s="10"/>
      <c r="B51" s="10"/>
      <c r="C51" s="10"/>
      <c r="D51" s="10"/>
      <c r="E51" s="10"/>
      <c r="F51" s="10"/>
      <c r="G51" s="10"/>
    </row>
  </sheetData>
  <mergeCells count="8">
    <mergeCell ref="G20:G21"/>
    <mergeCell ref="G40:G41"/>
    <mergeCell ref="A6:G6"/>
    <mergeCell ref="A1:G1"/>
    <mergeCell ref="A2:G2"/>
    <mergeCell ref="A3:G3"/>
    <mergeCell ref="A4:G4"/>
    <mergeCell ref="A5:G5"/>
  </mergeCells>
  <printOptions horizontalCentered="1" verticalCentered="1"/>
  <pageMargins left="0.39370078740157483" right="0.39370078740157483" top="0.59055118110236227" bottom="0.59055118110236227" header="0" footer="0.39370078740157483"/>
  <pageSetup scale="70" orientation="landscape" horizontalDpi="1200" verticalDpi="1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G39"/>
  <sheetViews>
    <sheetView showGridLines="0" topLeftCell="A19" workbookViewId="0">
      <selection activeCell="B15" sqref="B15"/>
    </sheetView>
  </sheetViews>
  <sheetFormatPr baseColWidth="10" defaultRowHeight="13.5" x14ac:dyDescent="0.25"/>
  <cols>
    <col min="1" max="1" width="51.7109375" style="10" customWidth="1"/>
    <col min="2" max="2" width="21.85546875" style="10" bestFit="1" customWidth="1"/>
    <col min="3" max="3" width="18.7109375" style="10" bestFit="1" customWidth="1"/>
    <col min="4" max="4" width="21.28515625" style="10" bestFit="1" customWidth="1"/>
    <col min="5" max="5" width="20.7109375" style="10" bestFit="1" customWidth="1"/>
    <col min="6" max="6" width="20.140625" style="10" bestFit="1" customWidth="1"/>
    <col min="7" max="7" width="20.5703125" style="10" bestFit="1" customWidth="1"/>
    <col min="8" max="16384" width="11.42578125" style="10"/>
  </cols>
  <sheetData>
    <row r="1" spans="1:7" x14ac:dyDescent="0.25">
      <c r="A1" s="117" t="s">
        <v>206</v>
      </c>
      <c r="B1" s="117"/>
      <c r="C1" s="117"/>
      <c r="D1" s="117"/>
      <c r="E1" s="117"/>
      <c r="F1" s="117"/>
      <c r="G1" s="117"/>
    </row>
    <row r="2" spans="1:7" x14ac:dyDescent="0.25">
      <c r="A2" s="117" t="s">
        <v>0</v>
      </c>
      <c r="B2" s="117"/>
      <c r="C2" s="117"/>
      <c r="D2" s="117"/>
      <c r="E2" s="117"/>
      <c r="F2" s="117"/>
      <c r="G2" s="117"/>
    </row>
    <row r="3" spans="1:7" x14ac:dyDescent="0.25">
      <c r="A3" s="117" t="s">
        <v>5</v>
      </c>
      <c r="B3" s="117"/>
      <c r="C3" s="117"/>
      <c r="D3" s="117"/>
      <c r="E3" s="117"/>
      <c r="F3" s="117"/>
      <c r="G3" s="117"/>
    </row>
    <row r="4" spans="1:7" x14ac:dyDescent="0.25">
      <c r="A4" s="117" t="s">
        <v>1</v>
      </c>
      <c r="B4" s="117"/>
      <c r="C4" s="117"/>
      <c r="D4" s="117"/>
      <c r="E4" s="117"/>
      <c r="F4" s="117"/>
      <c r="G4" s="117"/>
    </row>
    <row r="5" spans="1:7" x14ac:dyDescent="0.25">
      <c r="A5" s="117" t="s">
        <v>173</v>
      </c>
      <c r="B5" s="117"/>
      <c r="C5" s="117"/>
      <c r="D5" s="117"/>
      <c r="E5" s="117"/>
      <c r="F5" s="117"/>
      <c r="G5" s="117"/>
    </row>
    <row r="6" spans="1:7" x14ac:dyDescent="0.25">
      <c r="A6" s="117" t="s">
        <v>207</v>
      </c>
      <c r="B6" s="117"/>
      <c r="C6" s="117"/>
      <c r="D6" s="117"/>
      <c r="E6" s="117"/>
      <c r="F6" s="117"/>
      <c r="G6" s="117"/>
    </row>
    <row r="7" spans="1:7" x14ac:dyDescent="0.25">
      <c r="A7" s="117" t="s">
        <v>4</v>
      </c>
      <c r="B7" s="117"/>
      <c r="C7" s="117"/>
      <c r="D7" s="117"/>
      <c r="E7" s="117"/>
      <c r="F7" s="117"/>
      <c r="G7" s="117"/>
    </row>
    <row r="8" spans="1:7" x14ac:dyDescent="0.25">
      <c r="A8" s="118" t="s">
        <v>208</v>
      </c>
      <c r="B8" s="121" t="s">
        <v>209</v>
      </c>
      <c r="C8" s="121"/>
      <c r="D8" s="121"/>
      <c r="E8" s="121"/>
      <c r="F8" s="121"/>
      <c r="G8" s="122"/>
    </row>
    <row r="9" spans="1:7" ht="34.5" customHeight="1" x14ac:dyDescent="0.25">
      <c r="A9" s="119"/>
      <c r="B9" s="75" t="s">
        <v>26</v>
      </c>
      <c r="C9" s="76" t="s">
        <v>27</v>
      </c>
      <c r="D9" s="75" t="s">
        <v>28</v>
      </c>
      <c r="E9" s="75" t="s">
        <v>7</v>
      </c>
      <c r="F9" s="75" t="s">
        <v>8</v>
      </c>
      <c r="G9" s="75" t="s">
        <v>29</v>
      </c>
    </row>
    <row r="10" spans="1:7" x14ac:dyDescent="0.25">
      <c r="A10" s="120"/>
      <c r="B10" s="77" t="s">
        <v>210</v>
      </c>
      <c r="C10" s="77" t="s">
        <v>211</v>
      </c>
      <c r="D10" s="77" t="s">
        <v>30</v>
      </c>
      <c r="E10" s="77" t="s">
        <v>212</v>
      </c>
      <c r="F10" s="77" t="s">
        <v>213</v>
      </c>
      <c r="G10" s="77" t="s">
        <v>31</v>
      </c>
    </row>
    <row r="11" spans="1:7" x14ac:dyDescent="0.25">
      <c r="A11" s="78" t="s">
        <v>5</v>
      </c>
      <c r="B11" s="79">
        <f t="shared" ref="B11:G11" si="0">SUM(B12:B31)+B32+B34</f>
        <v>28402214027</v>
      </c>
      <c r="C11" s="79">
        <f t="shared" si="0"/>
        <v>933518675.91999996</v>
      </c>
      <c r="D11" s="79">
        <f t="shared" si="0"/>
        <v>29335732702.919998</v>
      </c>
      <c r="E11" s="79">
        <f t="shared" si="0"/>
        <v>19105598626.789997</v>
      </c>
      <c r="F11" s="79">
        <f t="shared" si="0"/>
        <v>18595312757.009998</v>
      </c>
      <c r="G11" s="79">
        <f t="shared" si="0"/>
        <v>10230134076.130001</v>
      </c>
    </row>
    <row r="12" spans="1:7" s="19" customFormat="1" x14ac:dyDescent="0.25">
      <c r="A12" s="80" t="s">
        <v>214</v>
      </c>
      <c r="B12" s="81">
        <v>28442800</v>
      </c>
      <c r="C12" s="81">
        <v>2330320.63</v>
      </c>
      <c r="D12" s="81">
        <v>30773120.630000003</v>
      </c>
      <c r="E12" s="81">
        <v>20087876.880000003</v>
      </c>
      <c r="F12" s="81">
        <v>19640408.880000003</v>
      </c>
      <c r="G12" s="81">
        <v>10685243.75</v>
      </c>
    </row>
    <row r="13" spans="1:7" s="19" customFormat="1" x14ac:dyDescent="0.25">
      <c r="A13" s="80" t="s">
        <v>224</v>
      </c>
      <c r="B13" s="81">
        <v>452169275</v>
      </c>
      <c r="C13" s="81">
        <v>-32551177.260000002</v>
      </c>
      <c r="D13" s="81">
        <v>419618097.74000001</v>
      </c>
      <c r="E13" s="81">
        <v>280546562.44</v>
      </c>
      <c r="F13" s="81">
        <v>267163582.21999997</v>
      </c>
      <c r="G13" s="81">
        <v>139071535.30000001</v>
      </c>
    </row>
    <row r="14" spans="1:7" s="19" customFormat="1" x14ac:dyDescent="0.25">
      <c r="A14" s="80" t="s">
        <v>225</v>
      </c>
      <c r="B14" s="81">
        <v>14737665</v>
      </c>
      <c r="C14" s="81">
        <v>-133735.83000000002</v>
      </c>
      <c r="D14" s="81">
        <v>14603929.169999998</v>
      </c>
      <c r="E14" s="81">
        <v>9507033.120000001</v>
      </c>
      <c r="F14" s="81">
        <v>9125312.0599999987</v>
      </c>
      <c r="G14" s="81">
        <v>5096896.05</v>
      </c>
    </row>
    <row r="15" spans="1:7" s="19" customFormat="1" x14ac:dyDescent="0.25">
      <c r="A15" s="80" t="s">
        <v>226</v>
      </c>
      <c r="B15" s="81">
        <v>5051591550</v>
      </c>
      <c r="C15" s="81">
        <v>21038373.169999998</v>
      </c>
      <c r="D15" s="81">
        <v>5072629923.1700001</v>
      </c>
      <c r="E15" s="81">
        <v>2813230331.27</v>
      </c>
      <c r="F15" s="81">
        <v>2617432836.77</v>
      </c>
      <c r="G15" s="81">
        <v>2259399591.9000001</v>
      </c>
    </row>
    <row r="16" spans="1:7" s="19" customFormat="1" x14ac:dyDescent="0.25">
      <c r="A16" s="80" t="s">
        <v>216</v>
      </c>
      <c r="B16" s="81">
        <v>10429525857</v>
      </c>
      <c r="C16" s="81">
        <v>-321392655.50999999</v>
      </c>
      <c r="D16" s="81">
        <v>10108133201.49</v>
      </c>
      <c r="E16" s="81">
        <v>7018424870.7199993</v>
      </c>
      <c r="F16" s="81">
        <v>6977722650.8500004</v>
      </c>
      <c r="G16" s="81">
        <v>3089708330.77</v>
      </c>
    </row>
    <row r="17" spans="1:7" s="19" customFormat="1" x14ac:dyDescent="0.25">
      <c r="A17" s="80" t="s">
        <v>218</v>
      </c>
      <c r="B17" s="81">
        <v>423013736</v>
      </c>
      <c r="C17" s="81">
        <v>-18997279</v>
      </c>
      <c r="D17" s="81">
        <v>404016457</v>
      </c>
      <c r="E17" s="81">
        <v>266142081.01999998</v>
      </c>
      <c r="F17" s="81">
        <v>255080236.03000003</v>
      </c>
      <c r="G17" s="81">
        <v>137874375.97999999</v>
      </c>
    </row>
    <row r="18" spans="1:7" s="19" customFormat="1" x14ac:dyDescent="0.25">
      <c r="A18" s="80" t="s">
        <v>219</v>
      </c>
      <c r="B18" s="81">
        <v>277833105</v>
      </c>
      <c r="C18" s="81">
        <v>163616514.22</v>
      </c>
      <c r="D18" s="81">
        <v>441449619.21999997</v>
      </c>
      <c r="E18" s="81">
        <v>250661912.68000001</v>
      </c>
      <c r="F18" s="81">
        <v>218576442.86999997</v>
      </c>
      <c r="G18" s="81">
        <v>190787706.54000002</v>
      </c>
    </row>
    <row r="19" spans="1:7" s="19" customFormat="1" x14ac:dyDescent="0.25">
      <c r="A19" s="80" t="s">
        <v>221</v>
      </c>
      <c r="B19" s="81">
        <v>434082255</v>
      </c>
      <c r="C19" s="81">
        <v>-22132238.07</v>
      </c>
      <c r="D19" s="81">
        <v>411950016.93000001</v>
      </c>
      <c r="E19" s="81">
        <v>290406984.91999996</v>
      </c>
      <c r="F19" s="81">
        <v>259659185.88000003</v>
      </c>
      <c r="G19" s="81">
        <v>121543032.00999999</v>
      </c>
    </row>
    <row r="20" spans="1:7" s="19" customFormat="1" x14ac:dyDescent="0.25">
      <c r="A20" s="80" t="s">
        <v>222</v>
      </c>
      <c r="B20" s="81">
        <v>123063288</v>
      </c>
      <c r="C20" s="81">
        <v>-39521345.109999999</v>
      </c>
      <c r="D20" s="81">
        <v>83541942.890000001</v>
      </c>
      <c r="E20" s="81">
        <v>43935334.460000001</v>
      </c>
      <c r="F20" s="81">
        <v>39818702.660000004</v>
      </c>
      <c r="G20" s="81">
        <v>39606608.43</v>
      </c>
    </row>
    <row r="21" spans="1:7" s="19" customFormat="1" x14ac:dyDescent="0.25">
      <c r="A21" s="80" t="s">
        <v>227</v>
      </c>
      <c r="B21" s="81">
        <v>53332011</v>
      </c>
      <c r="C21" s="81">
        <v>9592112.2300000004</v>
      </c>
      <c r="D21" s="81">
        <v>62924123.229999997</v>
      </c>
      <c r="E21" s="81">
        <v>33310399.23</v>
      </c>
      <c r="F21" s="81">
        <v>30117156.32</v>
      </c>
      <c r="G21" s="81">
        <v>29613724</v>
      </c>
    </row>
    <row r="22" spans="1:7" s="19" customFormat="1" x14ac:dyDescent="0.25">
      <c r="A22" s="80" t="s">
        <v>220</v>
      </c>
      <c r="B22" s="81">
        <v>89757075</v>
      </c>
      <c r="C22" s="81">
        <v>7140531.2200000007</v>
      </c>
      <c r="D22" s="81">
        <v>96897606.219999999</v>
      </c>
      <c r="E22" s="81">
        <v>66694602.149999999</v>
      </c>
      <c r="F22" s="81">
        <v>63411826.470000006</v>
      </c>
      <c r="G22" s="81">
        <v>30203004.07</v>
      </c>
    </row>
    <row r="23" spans="1:7" s="19" customFormat="1" x14ac:dyDescent="0.25">
      <c r="A23" s="80" t="s">
        <v>223</v>
      </c>
      <c r="B23" s="81">
        <v>467907625</v>
      </c>
      <c r="C23" s="81">
        <v>72586841.340000004</v>
      </c>
      <c r="D23" s="81">
        <v>540494466.33999991</v>
      </c>
      <c r="E23" s="81">
        <v>316425445.86000001</v>
      </c>
      <c r="F23" s="81">
        <v>286585851.99000001</v>
      </c>
      <c r="G23" s="81">
        <v>224069020.48000002</v>
      </c>
    </row>
    <row r="24" spans="1:7" x14ac:dyDescent="0.25">
      <c r="A24" s="80" t="s">
        <v>228</v>
      </c>
      <c r="B24" s="81">
        <v>1350000</v>
      </c>
      <c r="C24" s="81">
        <v>-665536</v>
      </c>
      <c r="D24" s="81">
        <v>684464</v>
      </c>
      <c r="E24" s="81">
        <v>0</v>
      </c>
      <c r="F24" s="81">
        <v>0</v>
      </c>
      <c r="G24" s="81">
        <v>684464</v>
      </c>
    </row>
    <row r="25" spans="1:7" x14ac:dyDescent="0.25">
      <c r="A25" s="80" t="s">
        <v>308</v>
      </c>
      <c r="B25" s="81">
        <v>831942010</v>
      </c>
      <c r="C25" s="81">
        <v>-425666</v>
      </c>
      <c r="D25" s="81">
        <v>831516344</v>
      </c>
      <c r="E25" s="81">
        <v>523149448.39999998</v>
      </c>
      <c r="F25" s="81">
        <v>511084093.14999998</v>
      </c>
      <c r="G25" s="81">
        <v>308366895.60000002</v>
      </c>
    </row>
    <row r="26" spans="1:7" x14ac:dyDescent="0.25">
      <c r="A26" s="80" t="s">
        <v>229</v>
      </c>
      <c r="B26" s="81">
        <v>116556126</v>
      </c>
      <c r="C26" s="81">
        <v>-523423.66</v>
      </c>
      <c r="D26" s="81">
        <v>116032702.34</v>
      </c>
      <c r="E26" s="81">
        <v>74927496.420000002</v>
      </c>
      <c r="F26" s="81">
        <v>72045937.739999995</v>
      </c>
      <c r="G26" s="81">
        <v>41105205.920000002</v>
      </c>
    </row>
    <row r="27" spans="1:7" x14ac:dyDescent="0.25">
      <c r="A27" s="80" t="s">
        <v>230</v>
      </c>
      <c r="B27" s="81">
        <v>431314005</v>
      </c>
      <c r="C27" s="81">
        <v>9419882.3599999994</v>
      </c>
      <c r="D27" s="81">
        <v>440733887.36000001</v>
      </c>
      <c r="E27" s="81">
        <v>295329165.31999999</v>
      </c>
      <c r="F27" s="81">
        <v>290607693.44</v>
      </c>
      <c r="G27" s="81">
        <v>145404722.04000002</v>
      </c>
    </row>
    <row r="28" spans="1:7" x14ac:dyDescent="0.25">
      <c r="A28" s="80" t="s">
        <v>231</v>
      </c>
      <c r="B28" s="81">
        <v>984897674</v>
      </c>
      <c r="C28" s="81">
        <v>1179470465.01</v>
      </c>
      <c r="D28" s="81">
        <v>2164368139.0099998</v>
      </c>
      <c r="E28" s="81">
        <v>734655299.41000009</v>
      </c>
      <c r="F28" s="81">
        <v>677428794.21000004</v>
      </c>
      <c r="G28" s="81">
        <v>1429712839.5999999</v>
      </c>
    </row>
    <row r="29" spans="1:7" ht="27" x14ac:dyDescent="0.25">
      <c r="A29" s="80" t="s">
        <v>232</v>
      </c>
      <c r="B29" s="81">
        <v>167468955</v>
      </c>
      <c r="C29" s="81">
        <v>-20839026.600000001</v>
      </c>
      <c r="D29" s="81">
        <v>146629928.40000001</v>
      </c>
      <c r="E29" s="81">
        <v>91586069.140000001</v>
      </c>
      <c r="F29" s="81">
        <v>85703282.450000003</v>
      </c>
      <c r="G29" s="81">
        <v>55043859.260000005</v>
      </c>
    </row>
    <row r="30" spans="1:7" x14ac:dyDescent="0.25">
      <c r="A30" s="80" t="s">
        <v>233</v>
      </c>
      <c r="B30" s="81">
        <v>85534254</v>
      </c>
      <c r="C30" s="81">
        <v>-11855502.440000001</v>
      </c>
      <c r="D30" s="81">
        <v>73678751.560000002</v>
      </c>
      <c r="E30" s="81">
        <v>44569536.689999998</v>
      </c>
      <c r="F30" s="81">
        <v>42850981.549999997</v>
      </c>
      <c r="G30" s="81">
        <v>29109214.869999997</v>
      </c>
    </row>
    <row r="31" spans="1:7" s="82" customFormat="1" x14ac:dyDescent="0.25">
      <c r="A31" s="80" t="s">
        <v>234</v>
      </c>
      <c r="B31" s="81">
        <v>102964432</v>
      </c>
      <c r="C31" s="81">
        <v>32397854.100000001</v>
      </c>
      <c r="D31" s="81">
        <v>135362286.09999999</v>
      </c>
      <c r="E31" s="81">
        <v>112621409.04000001</v>
      </c>
      <c r="F31" s="81">
        <v>52463754.369999997</v>
      </c>
      <c r="G31" s="81">
        <v>22740877.059999999</v>
      </c>
    </row>
    <row r="32" spans="1:7" s="85" customFormat="1" ht="27" x14ac:dyDescent="0.25">
      <c r="A32" s="83" t="s">
        <v>217</v>
      </c>
      <c r="B32" s="84">
        <v>6891040405</v>
      </c>
      <c r="C32" s="84">
        <v>53407897.009999998</v>
      </c>
      <c r="D32" s="84">
        <v>6944448302.0100002</v>
      </c>
      <c r="E32" s="84">
        <v>5458962924.1999998</v>
      </c>
      <c r="F32" s="84">
        <v>5458785060.9099998</v>
      </c>
      <c r="G32" s="84">
        <v>1485485377.8099999</v>
      </c>
    </row>
    <row r="33" spans="1:7" s="19" customFormat="1" x14ac:dyDescent="0.25">
      <c r="A33" s="80" t="s">
        <v>231</v>
      </c>
      <c r="B33" s="81">
        <f>B32</f>
        <v>6891040405</v>
      </c>
      <c r="C33" s="81">
        <f t="shared" ref="C33:G33" si="1">C32</f>
        <v>53407897.009999998</v>
      </c>
      <c r="D33" s="81">
        <f t="shared" si="1"/>
        <v>6944448302.0100002</v>
      </c>
      <c r="E33" s="81">
        <f t="shared" si="1"/>
        <v>5458962924.1999998</v>
      </c>
      <c r="F33" s="81">
        <f t="shared" si="1"/>
        <v>5458785060.9099998</v>
      </c>
      <c r="G33" s="81">
        <f t="shared" si="1"/>
        <v>1485485377.8099999</v>
      </c>
    </row>
    <row r="34" spans="1:7" s="82" customFormat="1" x14ac:dyDescent="0.25">
      <c r="A34" s="83" t="s">
        <v>215</v>
      </c>
      <c r="B34" s="84">
        <v>943689924</v>
      </c>
      <c r="C34" s="84">
        <v>-148444529.89000002</v>
      </c>
      <c r="D34" s="84">
        <v>795245394.11000001</v>
      </c>
      <c r="E34" s="84">
        <v>360423843.41999996</v>
      </c>
      <c r="F34" s="84">
        <v>360008966.19</v>
      </c>
      <c r="G34" s="84">
        <v>434821550.68999994</v>
      </c>
    </row>
    <row r="35" spans="1:7" s="82" customFormat="1" x14ac:dyDescent="0.25">
      <c r="A35" s="80" t="s">
        <v>231</v>
      </c>
      <c r="B35" s="81">
        <f>B34</f>
        <v>943689924</v>
      </c>
      <c r="C35" s="81">
        <f t="shared" ref="C35:G35" si="2">C34</f>
        <v>-148444529.89000002</v>
      </c>
      <c r="D35" s="81">
        <f t="shared" si="2"/>
        <v>795245394.11000001</v>
      </c>
      <c r="E35" s="81">
        <f t="shared" si="2"/>
        <v>360423843.41999996</v>
      </c>
      <c r="F35" s="81">
        <f t="shared" si="2"/>
        <v>360008966.19</v>
      </c>
      <c r="G35" s="81">
        <f t="shared" si="2"/>
        <v>434821550.68999994</v>
      </c>
    </row>
    <row r="36" spans="1:7" x14ac:dyDescent="0.25">
      <c r="A36" s="80"/>
      <c r="B36" s="86"/>
      <c r="C36" s="86"/>
      <c r="D36" s="86"/>
      <c r="E36" s="86"/>
      <c r="F36" s="86"/>
      <c r="G36" s="86"/>
    </row>
    <row r="37" spans="1:7" x14ac:dyDescent="0.25">
      <c r="A37" s="87" t="s">
        <v>235</v>
      </c>
      <c r="B37" s="88">
        <f>B11</f>
        <v>28402214027</v>
      </c>
      <c r="C37" s="88">
        <f t="shared" ref="C37:G37" si="3">C11</f>
        <v>933518675.91999996</v>
      </c>
      <c r="D37" s="88">
        <f t="shared" si="3"/>
        <v>29335732702.919998</v>
      </c>
      <c r="E37" s="88">
        <f t="shared" si="3"/>
        <v>19105598626.789997</v>
      </c>
      <c r="F37" s="88">
        <f t="shared" si="3"/>
        <v>18595312757.009998</v>
      </c>
      <c r="G37" s="88">
        <f t="shared" si="3"/>
        <v>10230134076.130001</v>
      </c>
    </row>
    <row r="38" spans="1:7" x14ac:dyDescent="0.25">
      <c r="A38" s="10" t="s">
        <v>236</v>
      </c>
      <c r="B38" s="16"/>
      <c r="C38" s="16"/>
      <c r="D38" s="16"/>
      <c r="E38" s="16"/>
      <c r="F38" s="16"/>
      <c r="G38" s="16"/>
    </row>
    <row r="39" spans="1:7" x14ac:dyDescent="0.25">
      <c r="B39" s="89"/>
      <c r="C39" s="89"/>
      <c r="D39" s="89"/>
      <c r="E39" s="89"/>
      <c r="F39" s="89"/>
      <c r="G39" s="89"/>
    </row>
  </sheetData>
  <mergeCells count="9">
    <mergeCell ref="A7:G7"/>
    <mergeCell ref="A8:A10"/>
    <mergeCell ref="B8:G8"/>
    <mergeCell ref="A1:G1"/>
    <mergeCell ref="A2:G2"/>
    <mergeCell ref="A3:G3"/>
    <mergeCell ref="A4:G4"/>
    <mergeCell ref="A5:G5"/>
    <mergeCell ref="A6:G6"/>
  </mergeCells>
  <printOptions horizontalCentered="1" verticalCentered="1"/>
  <pageMargins left="0.59055118110236227" right="0.59055118110236227" top="0.59055118110236227" bottom="0.59055118110236227" header="0" footer="0"/>
  <pageSetup scale="71" fitToHeight="0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I21"/>
  <sheetViews>
    <sheetView showGridLines="0" workbookViewId="0">
      <selection activeCell="A24" sqref="A24"/>
    </sheetView>
  </sheetViews>
  <sheetFormatPr baseColWidth="10" defaultRowHeight="13.5" x14ac:dyDescent="0.25"/>
  <cols>
    <col min="1" max="1" width="30.7109375" style="10" customWidth="1"/>
    <col min="2" max="2" width="21.85546875" style="10" bestFit="1" customWidth="1"/>
    <col min="3" max="3" width="18.28515625" style="10" bestFit="1" customWidth="1"/>
    <col min="4" max="4" width="21.28515625" style="10" bestFit="1" customWidth="1"/>
    <col min="5" max="5" width="20.5703125" style="10" bestFit="1" customWidth="1"/>
    <col min="6" max="6" width="21.5703125" style="10" bestFit="1" customWidth="1"/>
    <col min="7" max="7" width="20.5703125" style="10" bestFit="1" customWidth="1"/>
    <col min="8" max="9" width="18.85546875" style="10" bestFit="1" customWidth="1"/>
    <col min="10" max="16384" width="11.42578125" style="10"/>
  </cols>
  <sheetData>
    <row r="1" spans="1:9" x14ac:dyDescent="0.25">
      <c r="A1" s="117" t="s">
        <v>206</v>
      </c>
      <c r="B1" s="117"/>
      <c r="C1" s="117"/>
      <c r="D1" s="117"/>
      <c r="E1" s="117"/>
      <c r="F1" s="117"/>
      <c r="G1" s="117"/>
    </row>
    <row r="2" spans="1:9" x14ac:dyDescent="0.25">
      <c r="A2" s="117" t="s">
        <v>0</v>
      </c>
      <c r="B2" s="117"/>
      <c r="C2" s="117"/>
      <c r="D2" s="117"/>
      <c r="E2" s="117"/>
      <c r="F2" s="117"/>
      <c r="G2" s="117"/>
    </row>
    <row r="3" spans="1:9" x14ac:dyDescent="0.25">
      <c r="A3" s="117" t="s">
        <v>5</v>
      </c>
      <c r="B3" s="117"/>
      <c r="C3" s="117"/>
      <c r="D3" s="117"/>
      <c r="E3" s="117"/>
      <c r="F3" s="117"/>
      <c r="G3" s="117"/>
    </row>
    <row r="4" spans="1:9" x14ac:dyDescent="0.25">
      <c r="A4" s="117" t="s">
        <v>1</v>
      </c>
      <c r="B4" s="117"/>
      <c r="C4" s="117"/>
      <c r="D4" s="117"/>
      <c r="E4" s="117"/>
      <c r="F4" s="117"/>
      <c r="G4" s="117"/>
    </row>
    <row r="5" spans="1:9" x14ac:dyDescent="0.25">
      <c r="A5" s="117" t="s">
        <v>173</v>
      </c>
      <c r="B5" s="117"/>
      <c r="C5" s="117"/>
      <c r="D5" s="117"/>
      <c r="E5" s="117"/>
      <c r="F5" s="117"/>
      <c r="G5" s="117"/>
    </row>
    <row r="6" spans="1:9" x14ac:dyDescent="0.25">
      <c r="A6" s="117" t="s">
        <v>207</v>
      </c>
      <c r="B6" s="117"/>
      <c r="C6" s="117"/>
      <c r="D6" s="117"/>
      <c r="E6" s="117"/>
      <c r="F6" s="117"/>
      <c r="G6" s="117"/>
    </row>
    <row r="7" spans="1:9" x14ac:dyDescent="0.25">
      <c r="A7" s="117" t="s">
        <v>4</v>
      </c>
      <c r="B7" s="117"/>
      <c r="C7" s="117"/>
      <c r="D7" s="117"/>
      <c r="E7" s="117"/>
      <c r="F7" s="117"/>
      <c r="G7" s="117"/>
    </row>
    <row r="8" spans="1:9" x14ac:dyDescent="0.25">
      <c r="A8" s="118" t="s">
        <v>208</v>
      </c>
      <c r="B8" s="121" t="s">
        <v>209</v>
      </c>
      <c r="C8" s="121"/>
      <c r="D8" s="121"/>
      <c r="E8" s="121"/>
      <c r="F8" s="121"/>
      <c r="G8" s="122"/>
    </row>
    <row r="9" spans="1:9" ht="27" x14ac:dyDescent="0.25">
      <c r="A9" s="119"/>
      <c r="B9" s="76" t="s">
        <v>26</v>
      </c>
      <c r="C9" s="76" t="s">
        <v>27</v>
      </c>
      <c r="D9" s="76" t="s">
        <v>28</v>
      </c>
      <c r="E9" s="76" t="s">
        <v>7</v>
      </c>
      <c r="F9" s="76" t="s">
        <v>8</v>
      </c>
      <c r="G9" s="76" t="s">
        <v>29</v>
      </c>
    </row>
    <row r="10" spans="1:9" x14ac:dyDescent="0.25">
      <c r="A10" s="120"/>
      <c r="B10" s="77" t="s">
        <v>210</v>
      </c>
      <c r="C10" s="77" t="s">
        <v>211</v>
      </c>
      <c r="D10" s="77" t="s">
        <v>30</v>
      </c>
      <c r="E10" s="77" t="s">
        <v>212</v>
      </c>
      <c r="F10" s="77" t="s">
        <v>213</v>
      </c>
      <c r="G10" s="77" t="s">
        <v>31</v>
      </c>
    </row>
    <row r="11" spans="1:9" x14ac:dyDescent="0.25">
      <c r="A11" s="78" t="s">
        <v>5</v>
      </c>
      <c r="B11" s="90">
        <v>28402214027</v>
      </c>
      <c r="C11" s="90">
        <v>933518675.92000008</v>
      </c>
      <c r="D11" s="90">
        <v>29335732702.920002</v>
      </c>
      <c r="E11" s="90">
        <v>19105598626.790001</v>
      </c>
      <c r="F11" s="90">
        <v>18595312757.010002</v>
      </c>
      <c r="G11" s="90">
        <v>10230134076.130001</v>
      </c>
      <c r="H11" s="89"/>
      <c r="I11" s="89"/>
    </row>
    <row r="12" spans="1:9" x14ac:dyDescent="0.25">
      <c r="A12" s="63"/>
      <c r="B12" s="84"/>
      <c r="C12" s="84"/>
      <c r="D12" s="84"/>
      <c r="E12" s="84"/>
      <c r="F12" s="84"/>
      <c r="G12" s="84"/>
      <c r="H12" s="89"/>
      <c r="I12" s="89"/>
    </row>
    <row r="13" spans="1:9" x14ac:dyDescent="0.25">
      <c r="A13" s="63" t="s">
        <v>237</v>
      </c>
      <c r="B13" s="84">
        <v>219358234</v>
      </c>
      <c r="C13" s="84">
        <v>11197260</v>
      </c>
      <c r="D13" s="84">
        <v>230555494</v>
      </c>
      <c r="E13" s="84">
        <v>168408261</v>
      </c>
      <c r="F13" s="84">
        <v>168408261</v>
      </c>
      <c r="G13" s="84">
        <v>62147233</v>
      </c>
      <c r="H13" s="89"/>
      <c r="I13" s="89"/>
    </row>
    <row r="14" spans="1:9" x14ac:dyDescent="0.25">
      <c r="A14" s="63"/>
      <c r="B14" s="84"/>
      <c r="C14" s="84"/>
      <c r="D14" s="84"/>
      <c r="E14" s="84"/>
      <c r="F14" s="84"/>
      <c r="G14" s="84"/>
      <c r="H14" s="89"/>
      <c r="I14" s="89"/>
    </row>
    <row r="15" spans="1:9" x14ac:dyDescent="0.25">
      <c r="A15" s="63" t="s">
        <v>238</v>
      </c>
      <c r="B15" s="84">
        <v>611036980</v>
      </c>
      <c r="C15" s="84">
        <v>8000000</v>
      </c>
      <c r="D15" s="84">
        <v>619036980</v>
      </c>
      <c r="E15" s="84">
        <v>458229319</v>
      </c>
      <c r="F15" s="84">
        <v>458229319</v>
      </c>
      <c r="G15" s="84">
        <v>160807661</v>
      </c>
      <c r="H15" s="89"/>
      <c r="I15" s="89"/>
    </row>
    <row r="16" spans="1:9" x14ac:dyDescent="0.25">
      <c r="A16" s="63"/>
      <c r="B16" s="84"/>
      <c r="C16" s="84"/>
      <c r="D16" s="84"/>
      <c r="E16" s="84"/>
      <c r="F16" s="84"/>
      <c r="G16" s="84"/>
      <c r="H16" s="89"/>
      <c r="I16" s="89"/>
    </row>
    <row r="17" spans="1:9" x14ac:dyDescent="0.25">
      <c r="A17" s="63" t="s">
        <v>239</v>
      </c>
      <c r="B17" s="84">
        <v>2670906601</v>
      </c>
      <c r="C17" s="84">
        <v>-16248371.609999999</v>
      </c>
      <c r="D17" s="84">
        <v>2654658229.3900003</v>
      </c>
      <c r="E17" s="84">
        <v>2013654320.3900001</v>
      </c>
      <c r="F17" s="84">
        <v>2013654320.3900001</v>
      </c>
      <c r="G17" s="84">
        <v>641003909</v>
      </c>
      <c r="H17" s="89"/>
      <c r="I17" s="89"/>
    </row>
    <row r="18" spans="1:9" x14ac:dyDescent="0.25">
      <c r="A18" s="65"/>
      <c r="B18" s="91"/>
      <c r="C18" s="91"/>
      <c r="D18" s="91"/>
      <c r="E18" s="91"/>
      <c r="F18" s="91"/>
      <c r="G18" s="91"/>
    </row>
    <row r="19" spans="1:9" x14ac:dyDescent="0.25">
      <c r="A19" s="87" t="s">
        <v>235</v>
      </c>
      <c r="B19" s="88">
        <f t="shared" ref="B19:G19" si="0">SUM(B11:B17)</f>
        <v>31903515842</v>
      </c>
      <c r="C19" s="88">
        <f t="shared" si="0"/>
        <v>936467564.31000006</v>
      </c>
      <c r="D19" s="88">
        <f t="shared" si="0"/>
        <v>32839983406.310001</v>
      </c>
      <c r="E19" s="88">
        <f t="shared" si="0"/>
        <v>21745890527.18</v>
      </c>
      <c r="F19" s="88">
        <f t="shared" si="0"/>
        <v>21235604657.400002</v>
      </c>
      <c r="G19" s="88">
        <f t="shared" si="0"/>
        <v>11094092879.130001</v>
      </c>
      <c r="H19" s="89"/>
    </row>
    <row r="20" spans="1:9" x14ac:dyDescent="0.25">
      <c r="B20" s="89"/>
    </row>
    <row r="21" spans="1:9" x14ac:dyDescent="0.25">
      <c r="A21" s="10" t="s">
        <v>236</v>
      </c>
    </row>
  </sheetData>
  <mergeCells count="9">
    <mergeCell ref="A7:G7"/>
    <mergeCell ref="A8:A10"/>
    <mergeCell ref="B8:G8"/>
    <mergeCell ref="A1:G1"/>
    <mergeCell ref="A2:G2"/>
    <mergeCell ref="A3:G3"/>
    <mergeCell ref="A4:G4"/>
    <mergeCell ref="A5:G5"/>
    <mergeCell ref="A6:G6"/>
  </mergeCells>
  <pageMargins left="0.70866141732283472" right="0.70866141732283472" top="0.74803149606299213" bottom="0.74803149606299213" header="0.31496062992125984" footer="0.31496062992125984"/>
  <pageSetup scale="78" fitToHeight="0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G134"/>
  <sheetViews>
    <sheetView showGridLines="0" tabSelected="1" workbookViewId="0">
      <selection activeCell="E119" sqref="E119"/>
    </sheetView>
  </sheetViews>
  <sheetFormatPr baseColWidth="10" defaultRowHeight="13.5" x14ac:dyDescent="0.25"/>
  <cols>
    <col min="1" max="1" width="56.5703125" style="10" customWidth="1"/>
    <col min="2" max="2" width="20.85546875" style="10" bestFit="1" customWidth="1"/>
    <col min="3" max="3" width="17.7109375" style="10" customWidth="1"/>
    <col min="4" max="4" width="18.42578125" style="10" customWidth="1"/>
    <col min="5" max="5" width="20.7109375" style="10" bestFit="1" customWidth="1"/>
    <col min="6" max="6" width="18.5703125" style="10" customWidth="1"/>
    <col min="7" max="7" width="18.42578125" style="10" customWidth="1"/>
    <col min="8" max="16384" width="11.42578125" style="10"/>
  </cols>
  <sheetData>
    <row r="1" spans="1:7" x14ac:dyDescent="0.25">
      <c r="A1" s="117" t="s">
        <v>206</v>
      </c>
      <c r="B1" s="117"/>
      <c r="C1" s="117"/>
      <c r="D1" s="117"/>
      <c r="E1" s="117"/>
      <c r="F1" s="117"/>
      <c r="G1" s="117"/>
    </row>
    <row r="2" spans="1:7" x14ac:dyDescent="0.25">
      <c r="A2" s="117" t="s">
        <v>0</v>
      </c>
      <c r="B2" s="117"/>
      <c r="C2" s="117"/>
      <c r="D2" s="117"/>
      <c r="E2" s="117"/>
      <c r="F2" s="117"/>
      <c r="G2" s="117"/>
    </row>
    <row r="3" spans="1:7" x14ac:dyDescent="0.25">
      <c r="A3" s="117" t="s">
        <v>5</v>
      </c>
      <c r="B3" s="117"/>
      <c r="C3" s="117"/>
      <c r="D3" s="117"/>
      <c r="E3" s="117"/>
      <c r="F3" s="117"/>
      <c r="G3" s="117"/>
    </row>
    <row r="4" spans="1:7" x14ac:dyDescent="0.25">
      <c r="A4" s="117" t="s">
        <v>1</v>
      </c>
      <c r="B4" s="117"/>
      <c r="C4" s="117"/>
      <c r="D4" s="117"/>
      <c r="E4" s="117"/>
      <c r="F4" s="117"/>
      <c r="G4" s="117"/>
    </row>
    <row r="5" spans="1:7" x14ac:dyDescent="0.25">
      <c r="A5" s="117" t="s">
        <v>173</v>
      </c>
      <c r="B5" s="117"/>
      <c r="C5" s="117"/>
      <c r="D5" s="117"/>
      <c r="E5" s="117"/>
      <c r="F5" s="117"/>
      <c r="G5" s="117"/>
    </row>
    <row r="6" spans="1:7" x14ac:dyDescent="0.25">
      <c r="A6" s="117" t="s">
        <v>207</v>
      </c>
      <c r="B6" s="117"/>
      <c r="C6" s="117"/>
      <c r="D6" s="117"/>
      <c r="E6" s="117"/>
      <c r="F6" s="117"/>
      <c r="G6" s="117"/>
    </row>
    <row r="7" spans="1:7" x14ac:dyDescent="0.25">
      <c r="A7" s="117" t="s">
        <v>4</v>
      </c>
      <c r="B7" s="117"/>
      <c r="C7" s="117"/>
      <c r="D7" s="117"/>
      <c r="E7" s="117"/>
      <c r="F7" s="117"/>
      <c r="G7" s="117"/>
    </row>
    <row r="8" spans="1:7" x14ac:dyDescent="0.25">
      <c r="A8" s="118" t="s">
        <v>208</v>
      </c>
      <c r="B8" s="121" t="s">
        <v>209</v>
      </c>
      <c r="C8" s="121"/>
      <c r="D8" s="121"/>
      <c r="E8" s="121"/>
      <c r="F8" s="121"/>
      <c r="G8" s="122"/>
    </row>
    <row r="9" spans="1:7" ht="27" x14ac:dyDescent="0.25">
      <c r="A9" s="119"/>
      <c r="B9" s="76" t="s">
        <v>26</v>
      </c>
      <c r="C9" s="76" t="s">
        <v>27</v>
      </c>
      <c r="D9" s="76" t="s">
        <v>28</v>
      </c>
      <c r="E9" s="76" t="s">
        <v>7</v>
      </c>
      <c r="F9" s="76" t="s">
        <v>8</v>
      </c>
      <c r="G9" s="76" t="s">
        <v>29</v>
      </c>
    </row>
    <row r="10" spans="1:7" x14ac:dyDescent="0.25">
      <c r="A10" s="120"/>
      <c r="B10" s="77" t="s">
        <v>210</v>
      </c>
      <c r="C10" s="77" t="s">
        <v>211</v>
      </c>
      <c r="D10" s="77" t="s">
        <v>30</v>
      </c>
      <c r="E10" s="77" t="s">
        <v>212</v>
      </c>
      <c r="F10" s="77" t="s">
        <v>213</v>
      </c>
      <c r="G10" s="77" t="s">
        <v>31</v>
      </c>
    </row>
    <row r="11" spans="1:7" x14ac:dyDescent="0.25">
      <c r="A11" s="78"/>
      <c r="B11" s="79"/>
      <c r="C11" s="79"/>
      <c r="D11" s="79"/>
      <c r="E11" s="79"/>
      <c r="F11" s="79"/>
      <c r="G11" s="79"/>
    </row>
    <row r="12" spans="1:7" ht="27" x14ac:dyDescent="0.25">
      <c r="A12" s="92" t="s">
        <v>242</v>
      </c>
      <c r="B12" s="84">
        <f>+B15+B19+B27+B35+B40+B45+B48+B53+B63+B66+B70+B74+B90</f>
        <v>10242761276</v>
      </c>
      <c r="C12" s="84">
        <f t="shared" ref="C12:G12" si="0">+C15+C19+C27+C35+C40+C45+C48+C53+C63+C66+C70+C74+C90</f>
        <v>609127831.26999998</v>
      </c>
      <c r="D12" s="84">
        <f t="shared" si="0"/>
        <v>10851889107.27</v>
      </c>
      <c r="E12" s="84">
        <f t="shared" si="0"/>
        <v>7428429038.9099998</v>
      </c>
      <c r="F12" s="84">
        <f t="shared" si="0"/>
        <v>7039079185.2199993</v>
      </c>
      <c r="G12" s="84">
        <f t="shared" si="0"/>
        <v>3423460068.3600006</v>
      </c>
    </row>
    <row r="13" spans="1:7" x14ac:dyDescent="0.25">
      <c r="A13" s="92"/>
      <c r="B13" s="84"/>
      <c r="C13" s="84"/>
      <c r="D13" s="84"/>
      <c r="E13" s="84"/>
      <c r="F13" s="84"/>
      <c r="G13" s="84"/>
    </row>
    <row r="14" spans="1:7" x14ac:dyDescent="0.25">
      <c r="A14" s="92"/>
      <c r="B14" s="84"/>
      <c r="C14" s="84"/>
      <c r="D14" s="84"/>
      <c r="E14" s="84"/>
      <c r="F14" s="84"/>
      <c r="G14" s="84"/>
    </row>
    <row r="15" spans="1:7" x14ac:dyDescent="0.25">
      <c r="A15" s="83" t="s">
        <v>224</v>
      </c>
      <c r="B15" s="84">
        <f>SUM(B16:B17)</f>
        <v>35217279</v>
      </c>
      <c r="C15" s="84">
        <f t="shared" ref="C15:G15" si="1">SUM(C16:C17)</f>
        <v>-4233791</v>
      </c>
      <c r="D15" s="84">
        <f t="shared" si="1"/>
        <v>30983488</v>
      </c>
      <c r="E15" s="84">
        <f t="shared" si="1"/>
        <v>22388696</v>
      </c>
      <c r="F15" s="84">
        <f t="shared" si="1"/>
        <v>22154062</v>
      </c>
      <c r="G15" s="84">
        <f t="shared" si="1"/>
        <v>8594792</v>
      </c>
    </row>
    <row r="16" spans="1:7" ht="27" x14ac:dyDescent="0.25">
      <c r="A16" s="80" t="s">
        <v>258</v>
      </c>
      <c r="B16" s="81">
        <v>14552068</v>
      </c>
      <c r="C16" s="81">
        <v>-844091</v>
      </c>
      <c r="D16" s="81">
        <v>13707977</v>
      </c>
      <c r="E16" s="81">
        <v>9727444</v>
      </c>
      <c r="F16" s="81">
        <v>9714420</v>
      </c>
      <c r="G16" s="81">
        <v>3980533</v>
      </c>
    </row>
    <row r="17" spans="1:7" x14ac:dyDescent="0.25">
      <c r="A17" s="80" t="s">
        <v>259</v>
      </c>
      <c r="B17" s="81">
        <v>20665211</v>
      </c>
      <c r="C17" s="81">
        <v>-3389700</v>
      </c>
      <c r="D17" s="81">
        <v>17275511</v>
      </c>
      <c r="E17" s="81">
        <v>12661252</v>
      </c>
      <c r="F17" s="81">
        <v>12439642</v>
      </c>
      <c r="G17" s="81">
        <v>4614259</v>
      </c>
    </row>
    <row r="18" spans="1:7" x14ac:dyDescent="0.25">
      <c r="A18" s="80"/>
      <c r="B18" s="81"/>
      <c r="C18" s="81"/>
      <c r="D18" s="81"/>
      <c r="E18" s="81"/>
      <c r="F18" s="81"/>
      <c r="G18" s="81"/>
    </row>
    <row r="19" spans="1:7" x14ac:dyDescent="0.25">
      <c r="A19" s="83" t="s">
        <v>225</v>
      </c>
      <c r="B19" s="84">
        <f>SUM(B20:B25)</f>
        <v>1795203874</v>
      </c>
      <c r="C19" s="84">
        <f t="shared" ref="C19:G19" si="2">SUM(C20:C25)</f>
        <v>567986923.88999999</v>
      </c>
      <c r="D19" s="84">
        <f t="shared" si="2"/>
        <v>2363190797.8899999</v>
      </c>
      <c r="E19" s="84">
        <f t="shared" si="2"/>
        <v>1217422548.8400002</v>
      </c>
      <c r="F19" s="84">
        <f t="shared" si="2"/>
        <v>1084608872.45</v>
      </c>
      <c r="G19" s="84">
        <f t="shared" si="2"/>
        <v>1145768249.0500002</v>
      </c>
    </row>
    <row r="20" spans="1:7" x14ac:dyDescent="0.25">
      <c r="A20" s="80" t="s">
        <v>260</v>
      </c>
      <c r="B20" s="81">
        <v>7017913</v>
      </c>
      <c r="C20" s="81">
        <v>-4930210</v>
      </c>
      <c r="D20" s="81">
        <v>2087703</v>
      </c>
      <c r="E20" s="81">
        <v>2087703</v>
      </c>
      <c r="F20" s="81">
        <v>2087703</v>
      </c>
      <c r="G20" s="81">
        <v>0</v>
      </c>
    </row>
    <row r="21" spans="1:7" ht="27" x14ac:dyDescent="0.25">
      <c r="A21" s="80" t="s">
        <v>306</v>
      </c>
      <c r="B21" s="81">
        <v>49114285</v>
      </c>
      <c r="C21" s="81">
        <v>217334505.94999999</v>
      </c>
      <c r="D21" s="81">
        <v>266448790.94999999</v>
      </c>
      <c r="E21" s="81">
        <v>175941119.53</v>
      </c>
      <c r="F21" s="81">
        <v>175475372.53</v>
      </c>
      <c r="G21" s="81">
        <v>90507671.420000002</v>
      </c>
    </row>
    <row r="22" spans="1:7" x14ac:dyDescent="0.25">
      <c r="A22" s="80" t="s">
        <v>261</v>
      </c>
      <c r="B22" s="81">
        <v>355332486</v>
      </c>
      <c r="C22" s="81">
        <v>155133847.63</v>
      </c>
      <c r="D22" s="81">
        <v>510466333.63</v>
      </c>
      <c r="E22" s="81">
        <v>455531284.26000005</v>
      </c>
      <c r="F22" s="81">
        <v>451971891.21000004</v>
      </c>
      <c r="G22" s="81">
        <v>54935049.370000005</v>
      </c>
    </row>
    <row r="23" spans="1:7" x14ac:dyDescent="0.25">
      <c r="A23" s="80" t="s">
        <v>262</v>
      </c>
      <c r="B23" s="81">
        <v>538265418</v>
      </c>
      <c r="C23" s="81">
        <v>31304563</v>
      </c>
      <c r="D23" s="81">
        <v>569569981</v>
      </c>
      <c r="E23" s="81">
        <v>92756800.620000005</v>
      </c>
      <c r="F23" s="81">
        <v>82249667.979999989</v>
      </c>
      <c r="G23" s="81">
        <v>476813180.38</v>
      </c>
    </row>
    <row r="24" spans="1:7" ht="27" x14ac:dyDescent="0.25">
      <c r="A24" s="80" t="s">
        <v>263</v>
      </c>
      <c r="B24" s="81">
        <v>359162698</v>
      </c>
      <c r="C24" s="81">
        <v>86268138.310000002</v>
      </c>
      <c r="D24" s="81">
        <v>445430836.31000006</v>
      </c>
      <c r="E24" s="81">
        <v>369688313.43000001</v>
      </c>
      <c r="F24" s="81">
        <v>365406909.73000002</v>
      </c>
      <c r="G24" s="81">
        <v>75742522.879999995</v>
      </c>
    </row>
    <row r="25" spans="1:7" x14ac:dyDescent="0.25">
      <c r="A25" s="80" t="s">
        <v>307</v>
      </c>
      <c r="B25" s="81">
        <v>486311074</v>
      </c>
      <c r="C25" s="81">
        <v>82876079</v>
      </c>
      <c r="D25" s="81">
        <v>569187153</v>
      </c>
      <c r="E25" s="81">
        <v>121417328</v>
      </c>
      <c r="F25" s="81">
        <v>7417328</v>
      </c>
      <c r="G25" s="81">
        <v>447769825</v>
      </c>
    </row>
    <row r="26" spans="1:7" x14ac:dyDescent="0.25">
      <c r="A26" s="83"/>
      <c r="B26" s="84"/>
      <c r="C26" s="84"/>
      <c r="D26" s="84"/>
      <c r="E26" s="84"/>
      <c r="F26" s="84"/>
      <c r="G26" s="84"/>
    </row>
    <row r="27" spans="1:7" x14ac:dyDescent="0.25">
      <c r="A27" s="83" t="s">
        <v>216</v>
      </c>
      <c r="B27" s="84">
        <f t="shared" ref="B27:G27" si="3">SUM(B28:B33)</f>
        <v>1039845872</v>
      </c>
      <c r="C27" s="84">
        <f t="shared" si="3"/>
        <v>13347929.899999999</v>
      </c>
      <c r="D27" s="84">
        <f t="shared" si="3"/>
        <v>1053193801.9</v>
      </c>
      <c r="E27" s="84">
        <f t="shared" si="3"/>
        <v>747954354.89999998</v>
      </c>
      <c r="F27" s="84">
        <f t="shared" si="3"/>
        <v>721933777.77999997</v>
      </c>
      <c r="G27" s="84">
        <f t="shared" si="3"/>
        <v>305239447</v>
      </c>
    </row>
    <row r="28" spans="1:7" x14ac:dyDescent="0.25">
      <c r="A28" s="80" t="s">
        <v>243</v>
      </c>
      <c r="B28" s="81">
        <v>233285436</v>
      </c>
      <c r="C28" s="81">
        <v>-24881967</v>
      </c>
      <c r="D28" s="81">
        <v>208403469</v>
      </c>
      <c r="E28" s="81">
        <v>164834385</v>
      </c>
      <c r="F28" s="81">
        <v>156280610</v>
      </c>
      <c r="G28" s="81">
        <v>43569084</v>
      </c>
    </row>
    <row r="29" spans="1:7" x14ac:dyDescent="0.25">
      <c r="A29" s="80" t="s">
        <v>244</v>
      </c>
      <c r="B29" s="81">
        <v>417277244</v>
      </c>
      <c r="C29" s="81">
        <v>36388523.899999999</v>
      </c>
      <c r="D29" s="81">
        <v>453665767.89999998</v>
      </c>
      <c r="E29" s="81">
        <v>309685038.89999998</v>
      </c>
      <c r="F29" s="81">
        <v>306440306.78000003</v>
      </c>
      <c r="G29" s="81">
        <v>143980729</v>
      </c>
    </row>
    <row r="30" spans="1:7" ht="27" x14ac:dyDescent="0.25">
      <c r="A30" s="80" t="s">
        <v>245</v>
      </c>
      <c r="B30" s="81">
        <v>86245079</v>
      </c>
      <c r="C30" s="81">
        <v>6323207</v>
      </c>
      <c r="D30" s="81">
        <v>92568286</v>
      </c>
      <c r="E30" s="81">
        <v>70345450</v>
      </c>
      <c r="F30" s="81">
        <v>70140738</v>
      </c>
      <c r="G30" s="81">
        <v>22222836</v>
      </c>
    </row>
    <row r="31" spans="1:7" ht="27" x14ac:dyDescent="0.25">
      <c r="A31" s="80" t="s">
        <v>246</v>
      </c>
      <c r="B31" s="81">
        <v>138371111</v>
      </c>
      <c r="C31" s="81">
        <v>0</v>
      </c>
      <c r="D31" s="81">
        <v>138371111</v>
      </c>
      <c r="E31" s="81">
        <v>87231325</v>
      </c>
      <c r="F31" s="81">
        <v>87020656</v>
      </c>
      <c r="G31" s="81">
        <v>51139786</v>
      </c>
    </row>
    <row r="32" spans="1:7" ht="27" x14ac:dyDescent="0.25">
      <c r="A32" s="80" t="s">
        <v>247</v>
      </c>
      <c r="B32" s="81">
        <v>100283114</v>
      </c>
      <c r="C32" s="81">
        <v>0</v>
      </c>
      <c r="D32" s="81">
        <v>100283114</v>
      </c>
      <c r="E32" s="81">
        <v>72443723</v>
      </c>
      <c r="F32" s="81">
        <v>71443723</v>
      </c>
      <c r="G32" s="81">
        <v>27839391</v>
      </c>
    </row>
    <row r="33" spans="1:7" ht="27" x14ac:dyDescent="0.25">
      <c r="A33" s="80" t="s">
        <v>248</v>
      </c>
      <c r="B33" s="81">
        <v>64383888</v>
      </c>
      <c r="C33" s="81">
        <v>-4481834</v>
      </c>
      <c r="D33" s="81">
        <v>59902054</v>
      </c>
      <c r="E33" s="81">
        <v>43414433</v>
      </c>
      <c r="F33" s="81">
        <v>30607744</v>
      </c>
      <c r="G33" s="81">
        <v>16487621</v>
      </c>
    </row>
    <row r="34" spans="1:7" x14ac:dyDescent="0.25">
      <c r="A34" s="80"/>
      <c r="B34" s="81"/>
      <c r="C34" s="81"/>
      <c r="D34" s="81"/>
      <c r="E34" s="81"/>
      <c r="F34" s="81"/>
      <c r="G34" s="81"/>
    </row>
    <row r="35" spans="1:7" x14ac:dyDescent="0.25">
      <c r="A35" s="83" t="s">
        <v>221</v>
      </c>
      <c r="B35" s="84">
        <f t="shared" ref="B35:G35" si="4">SUM(B36:B38)</f>
        <v>137278343</v>
      </c>
      <c r="C35" s="84">
        <f t="shared" si="4"/>
        <v>280528069.13999999</v>
      </c>
      <c r="D35" s="84">
        <f t="shared" si="4"/>
        <v>417806412.13999999</v>
      </c>
      <c r="E35" s="84">
        <f t="shared" si="4"/>
        <v>312615411.70999998</v>
      </c>
      <c r="F35" s="84">
        <f t="shared" si="4"/>
        <v>304516444.70999998</v>
      </c>
      <c r="G35" s="84">
        <f t="shared" si="4"/>
        <v>105191000.43000001</v>
      </c>
    </row>
    <row r="36" spans="1:7" x14ac:dyDescent="0.25">
      <c r="A36" s="80" t="s">
        <v>249</v>
      </c>
      <c r="B36" s="81">
        <v>40832218</v>
      </c>
      <c r="C36" s="81">
        <v>280798040.13999999</v>
      </c>
      <c r="D36" s="81">
        <v>321630258.13999999</v>
      </c>
      <c r="E36" s="81">
        <v>306545746.13999999</v>
      </c>
      <c r="F36" s="81">
        <v>298456709.13999999</v>
      </c>
      <c r="G36" s="81">
        <v>15084512</v>
      </c>
    </row>
    <row r="37" spans="1:7" x14ac:dyDescent="0.25">
      <c r="A37" s="80" t="s">
        <v>250</v>
      </c>
      <c r="B37" s="81">
        <v>19961128</v>
      </c>
      <c r="C37" s="81">
        <v>-317457</v>
      </c>
      <c r="D37" s="81">
        <v>19643671</v>
      </c>
      <c r="E37" s="81">
        <v>4022190.5200000005</v>
      </c>
      <c r="F37" s="81">
        <v>4012260.5200000005</v>
      </c>
      <c r="G37" s="81">
        <v>15621480.48</v>
      </c>
    </row>
    <row r="38" spans="1:7" x14ac:dyDescent="0.25">
      <c r="A38" s="80" t="s">
        <v>251</v>
      </c>
      <c r="B38" s="81">
        <v>76484997</v>
      </c>
      <c r="C38" s="81">
        <v>47486</v>
      </c>
      <c r="D38" s="81">
        <v>76532483</v>
      </c>
      <c r="E38" s="81">
        <v>2047475.05</v>
      </c>
      <c r="F38" s="81">
        <v>2047475.05</v>
      </c>
      <c r="G38" s="81">
        <v>74485007.950000003</v>
      </c>
    </row>
    <row r="39" spans="1:7" x14ac:dyDescent="0.25">
      <c r="A39" s="83"/>
      <c r="B39" s="81"/>
      <c r="C39" s="81"/>
      <c r="D39" s="81"/>
      <c r="E39" s="81"/>
      <c r="F39" s="81"/>
      <c r="G39" s="81"/>
    </row>
    <row r="40" spans="1:7" x14ac:dyDescent="0.25">
      <c r="A40" s="83" t="s">
        <v>222</v>
      </c>
      <c r="B40" s="84">
        <f t="shared" ref="B40:G40" si="5">SUM(B41:B43)</f>
        <v>443708918</v>
      </c>
      <c r="C40" s="84">
        <f t="shared" si="5"/>
        <v>-167155744.02000001</v>
      </c>
      <c r="D40" s="84">
        <f t="shared" si="5"/>
        <v>276553173.98000002</v>
      </c>
      <c r="E40" s="84">
        <f t="shared" si="5"/>
        <v>105549472.96000001</v>
      </c>
      <c r="F40" s="84">
        <f t="shared" si="5"/>
        <v>105549472.96000001</v>
      </c>
      <c r="G40" s="84">
        <f t="shared" si="5"/>
        <v>171003701.01999998</v>
      </c>
    </row>
    <row r="41" spans="1:7" ht="27" x14ac:dyDescent="0.25">
      <c r="A41" s="80" t="s">
        <v>252</v>
      </c>
      <c r="B41" s="81">
        <v>107297972</v>
      </c>
      <c r="C41" s="81">
        <v>-81290760</v>
      </c>
      <c r="D41" s="81">
        <v>26007212</v>
      </c>
      <c r="E41" s="81">
        <v>5692786.9799999995</v>
      </c>
      <c r="F41" s="81">
        <v>5692786.9799999995</v>
      </c>
      <c r="G41" s="81">
        <v>20314425.02</v>
      </c>
    </row>
    <row r="42" spans="1:7" ht="27" x14ac:dyDescent="0.25">
      <c r="A42" s="80" t="s">
        <v>253</v>
      </c>
      <c r="B42" s="81">
        <v>294704310</v>
      </c>
      <c r="C42" s="81">
        <v>-91557771</v>
      </c>
      <c r="D42" s="81">
        <v>203146539</v>
      </c>
      <c r="E42" s="81">
        <v>94163899</v>
      </c>
      <c r="F42" s="81">
        <v>94163899</v>
      </c>
      <c r="G42" s="81">
        <v>108982640</v>
      </c>
    </row>
    <row r="43" spans="1:7" ht="27" x14ac:dyDescent="0.25">
      <c r="A43" s="80" t="s">
        <v>254</v>
      </c>
      <c r="B43" s="81">
        <v>41706636</v>
      </c>
      <c r="C43" s="81">
        <v>5692786.9799999995</v>
      </c>
      <c r="D43" s="81">
        <v>47399422.980000004</v>
      </c>
      <c r="E43" s="81">
        <v>5692786.9799999995</v>
      </c>
      <c r="F43" s="81">
        <v>5692786.9799999995</v>
      </c>
      <c r="G43" s="81">
        <v>41706636</v>
      </c>
    </row>
    <row r="44" spans="1:7" x14ac:dyDescent="0.25">
      <c r="A44" s="80"/>
      <c r="B44" s="81"/>
      <c r="C44" s="81"/>
      <c r="D44" s="81"/>
      <c r="E44" s="81"/>
      <c r="F44" s="81"/>
      <c r="G44" s="81"/>
    </row>
    <row r="45" spans="1:7" x14ac:dyDescent="0.25">
      <c r="A45" s="83" t="s">
        <v>227</v>
      </c>
      <c r="B45" s="84">
        <f t="shared" ref="B45:G45" si="6">SUM(B46:B46)</f>
        <v>380797256</v>
      </c>
      <c r="C45" s="84">
        <f t="shared" si="6"/>
        <v>4670762</v>
      </c>
      <c r="D45" s="84">
        <f t="shared" si="6"/>
        <v>385468018</v>
      </c>
      <c r="E45" s="84">
        <f t="shared" si="6"/>
        <v>330649796.53000003</v>
      </c>
      <c r="F45" s="84">
        <f t="shared" si="6"/>
        <v>309230746.53000003</v>
      </c>
      <c r="G45" s="84">
        <f t="shared" si="6"/>
        <v>54818221.470000006</v>
      </c>
    </row>
    <row r="46" spans="1:7" x14ac:dyDescent="0.25">
      <c r="A46" s="80" t="s">
        <v>264</v>
      </c>
      <c r="B46" s="81">
        <v>380797256</v>
      </c>
      <c r="C46" s="81">
        <v>4670762</v>
      </c>
      <c r="D46" s="81">
        <v>385468018</v>
      </c>
      <c r="E46" s="81">
        <v>330649796.53000003</v>
      </c>
      <c r="F46" s="81">
        <v>309230746.53000003</v>
      </c>
      <c r="G46" s="81">
        <v>54818221.470000006</v>
      </c>
    </row>
    <row r="47" spans="1:7" x14ac:dyDescent="0.25">
      <c r="A47" s="80"/>
      <c r="B47" s="81"/>
      <c r="C47" s="81"/>
      <c r="D47" s="81"/>
      <c r="E47" s="81"/>
      <c r="F47" s="81"/>
      <c r="G47" s="81"/>
    </row>
    <row r="48" spans="1:7" x14ac:dyDescent="0.25">
      <c r="A48" s="83" t="s">
        <v>223</v>
      </c>
      <c r="B48" s="84">
        <f t="shared" ref="B48:G48" si="7">SUM(B49:B51)</f>
        <v>577796576</v>
      </c>
      <c r="C48" s="84">
        <f t="shared" si="7"/>
        <v>423770898.40999997</v>
      </c>
      <c r="D48" s="84">
        <f t="shared" si="7"/>
        <v>1001567474.4100001</v>
      </c>
      <c r="E48" s="84">
        <f t="shared" si="7"/>
        <v>813801048.41000009</v>
      </c>
      <c r="F48" s="84">
        <f t="shared" si="7"/>
        <v>803418839.41000009</v>
      </c>
      <c r="G48" s="84">
        <f t="shared" si="7"/>
        <v>187766426</v>
      </c>
    </row>
    <row r="49" spans="1:7" ht="27" x14ac:dyDescent="0.25">
      <c r="A49" s="80" t="s">
        <v>255</v>
      </c>
      <c r="B49" s="81">
        <v>565405119</v>
      </c>
      <c r="C49" s="81">
        <v>426208124.40999997</v>
      </c>
      <c r="D49" s="81">
        <v>991613243.41000009</v>
      </c>
      <c r="E49" s="81">
        <v>806515457.41000009</v>
      </c>
      <c r="F49" s="81">
        <v>796325294.41000009</v>
      </c>
      <c r="G49" s="81">
        <v>185097786</v>
      </c>
    </row>
    <row r="50" spans="1:7" x14ac:dyDescent="0.25">
      <c r="A50" s="80" t="s">
        <v>256</v>
      </c>
      <c r="B50" s="81">
        <v>5499863</v>
      </c>
      <c r="C50" s="81">
        <v>-1135722</v>
      </c>
      <c r="D50" s="81">
        <v>4364141</v>
      </c>
      <c r="E50" s="81">
        <v>3251269</v>
      </c>
      <c r="F50" s="81">
        <v>3099392</v>
      </c>
      <c r="G50" s="81">
        <v>1112872</v>
      </c>
    </row>
    <row r="51" spans="1:7" ht="27" x14ac:dyDescent="0.25">
      <c r="A51" s="80" t="s">
        <v>257</v>
      </c>
      <c r="B51" s="81">
        <v>6891594</v>
      </c>
      <c r="C51" s="81">
        <v>-1301504</v>
      </c>
      <c r="D51" s="81">
        <v>5590090</v>
      </c>
      <c r="E51" s="81">
        <v>4034322</v>
      </c>
      <c r="F51" s="81">
        <v>3994153</v>
      </c>
      <c r="G51" s="81">
        <v>1555768</v>
      </c>
    </row>
    <row r="52" spans="1:7" x14ac:dyDescent="0.25">
      <c r="A52" s="80"/>
      <c r="B52" s="81"/>
      <c r="C52" s="81"/>
      <c r="D52" s="81"/>
      <c r="E52" s="81"/>
      <c r="F52" s="81"/>
      <c r="G52" s="81"/>
    </row>
    <row r="53" spans="1:7" x14ac:dyDescent="0.25">
      <c r="A53" s="83" t="s">
        <v>228</v>
      </c>
      <c r="B53" s="84">
        <f t="shared" ref="B53:G53" si="8">SUM(B54:B61)</f>
        <v>5214047388</v>
      </c>
      <c r="C53" s="84">
        <f t="shared" si="8"/>
        <v>-428720924.64999998</v>
      </c>
      <c r="D53" s="84">
        <f t="shared" si="8"/>
        <v>4785326463.3500004</v>
      </c>
      <c r="E53" s="84">
        <f t="shared" si="8"/>
        <v>3540507864.9900002</v>
      </c>
      <c r="F53" s="84">
        <f t="shared" si="8"/>
        <v>3355021061.8099999</v>
      </c>
      <c r="G53" s="84">
        <f t="shared" si="8"/>
        <v>1244818598.3600001</v>
      </c>
    </row>
    <row r="54" spans="1:7" ht="27" x14ac:dyDescent="0.25">
      <c r="A54" s="80" t="s">
        <v>265</v>
      </c>
      <c r="B54" s="81">
        <v>2179096</v>
      </c>
      <c r="C54" s="81">
        <v>64963</v>
      </c>
      <c r="D54" s="81">
        <v>2244059</v>
      </c>
      <c r="E54" s="81">
        <v>1843327</v>
      </c>
      <c r="F54" s="81">
        <v>1843327</v>
      </c>
      <c r="G54" s="81">
        <v>400732</v>
      </c>
    </row>
    <row r="55" spans="1:7" x14ac:dyDescent="0.25">
      <c r="A55" s="80" t="s">
        <v>266</v>
      </c>
      <c r="B55" s="81">
        <v>4821046661</v>
      </c>
      <c r="C55" s="81">
        <v>-154998387.65000001</v>
      </c>
      <c r="D55" s="81">
        <v>4666048273.3500004</v>
      </c>
      <c r="E55" s="81">
        <v>3496524494.9900002</v>
      </c>
      <c r="F55" s="81">
        <v>3312239700.3099999</v>
      </c>
      <c r="G55" s="81">
        <v>1169523778.3600001</v>
      </c>
    </row>
    <row r="56" spans="1:7" x14ac:dyDescent="0.25">
      <c r="A56" s="80" t="s">
        <v>267</v>
      </c>
      <c r="B56" s="81">
        <v>87192973</v>
      </c>
      <c r="C56" s="81">
        <v>-26400000</v>
      </c>
      <c r="D56" s="81">
        <v>60792973</v>
      </c>
      <c r="E56" s="81">
        <v>24631820</v>
      </c>
      <c r="F56" s="81">
        <v>24421967.5</v>
      </c>
      <c r="G56" s="81">
        <v>36161153</v>
      </c>
    </row>
    <row r="57" spans="1:7" x14ac:dyDescent="0.25">
      <c r="A57" s="80" t="s">
        <v>268</v>
      </c>
      <c r="B57" s="81">
        <v>42805968</v>
      </c>
      <c r="C57" s="81">
        <v>-35432306</v>
      </c>
      <c r="D57" s="81">
        <v>7373662</v>
      </c>
      <c r="E57" s="81">
        <v>5307292</v>
      </c>
      <c r="F57" s="81">
        <v>4809530</v>
      </c>
      <c r="G57" s="81">
        <v>2066370</v>
      </c>
    </row>
    <row r="58" spans="1:7" x14ac:dyDescent="0.25">
      <c r="A58" s="80" t="s">
        <v>269</v>
      </c>
      <c r="B58" s="81">
        <v>70165062</v>
      </c>
      <c r="C58" s="81">
        <v>-33600000</v>
      </c>
      <c r="D58" s="81">
        <v>36565062</v>
      </c>
      <c r="E58" s="81">
        <v>3915778</v>
      </c>
      <c r="F58" s="81">
        <v>3915778</v>
      </c>
      <c r="G58" s="81">
        <v>32649284</v>
      </c>
    </row>
    <row r="59" spans="1:7" x14ac:dyDescent="0.25">
      <c r="A59" s="80" t="s">
        <v>270</v>
      </c>
      <c r="B59" s="81">
        <v>2523780</v>
      </c>
      <c r="C59" s="81">
        <v>0</v>
      </c>
      <c r="D59" s="81">
        <v>2523780</v>
      </c>
      <c r="E59" s="81">
        <v>2142126</v>
      </c>
      <c r="F59" s="81">
        <v>1949006</v>
      </c>
      <c r="G59" s="81">
        <v>381654</v>
      </c>
    </row>
    <row r="60" spans="1:7" x14ac:dyDescent="0.25">
      <c r="A60" s="80" t="s">
        <v>271</v>
      </c>
      <c r="B60" s="81">
        <v>178353848</v>
      </c>
      <c r="C60" s="81">
        <v>-178353848</v>
      </c>
      <c r="D60" s="81">
        <v>0</v>
      </c>
      <c r="E60" s="81">
        <v>0</v>
      </c>
      <c r="F60" s="81">
        <v>0</v>
      </c>
      <c r="G60" s="81">
        <v>0</v>
      </c>
    </row>
    <row r="61" spans="1:7" x14ac:dyDescent="0.25">
      <c r="A61" s="80" t="s">
        <v>272</v>
      </c>
      <c r="B61" s="81">
        <v>9780000</v>
      </c>
      <c r="C61" s="81">
        <v>-1346</v>
      </c>
      <c r="D61" s="81">
        <v>9778654</v>
      </c>
      <c r="E61" s="81">
        <v>6143027</v>
      </c>
      <c r="F61" s="81">
        <v>5841753</v>
      </c>
      <c r="G61" s="81">
        <v>3635627</v>
      </c>
    </row>
    <row r="62" spans="1:7" x14ac:dyDescent="0.25">
      <c r="A62" s="80"/>
      <c r="B62" s="81"/>
      <c r="C62" s="81"/>
      <c r="D62" s="81"/>
      <c r="E62" s="81"/>
      <c r="F62" s="81"/>
      <c r="G62" s="81"/>
    </row>
    <row r="63" spans="1:7" x14ac:dyDescent="0.25">
      <c r="A63" s="83" t="s">
        <v>229</v>
      </c>
      <c r="B63" s="84">
        <f t="shared" ref="B63:G63" si="9">SUM(B64:B64)</f>
        <v>68108749</v>
      </c>
      <c r="C63" s="84">
        <f t="shared" si="9"/>
        <v>-1734038</v>
      </c>
      <c r="D63" s="84">
        <f t="shared" si="9"/>
        <v>66374711</v>
      </c>
      <c r="E63" s="84">
        <f t="shared" si="9"/>
        <v>45195147</v>
      </c>
      <c r="F63" s="84">
        <f t="shared" si="9"/>
        <v>44930571</v>
      </c>
      <c r="G63" s="84">
        <f t="shared" si="9"/>
        <v>21179564</v>
      </c>
    </row>
    <row r="64" spans="1:7" x14ac:dyDescent="0.25">
      <c r="A64" s="80" t="s">
        <v>273</v>
      </c>
      <c r="B64" s="81">
        <v>68108749</v>
      </c>
      <c r="C64" s="81">
        <v>-1734038</v>
      </c>
      <c r="D64" s="81">
        <v>66374711</v>
      </c>
      <c r="E64" s="81">
        <v>45195147</v>
      </c>
      <c r="F64" s="81">
        <v>44930571</v>
      </c>
      <c r="G64" s="81">
        <v>21179564</v>
      </c>
    </row>
    <row r="65" spans="1:7" x14ac:dyDescent="0.25">
      <c r="A65" s="80"/>
      <c r="B65" s="81"/>
      <c r="C65" s="81"/>
      <c r="D65" s="81"/>
      <c r="E65" s="81"/>
      <c r="F65" s="81"/>
      <c r="G65" s="81"/>
    </row>
    <row r="66" spans="1:7" x14ac:dyDescent="0.25">
      <c r="A66" s="83" t="s">
        <v>230</v>
      </c>
      <c r="B66" s="84">
        <f t="shared" ref="B66:G66" si="10">SUM(B67:B68)</f>
        <v>54074719</v>
      </c>
      <c r="C66" s="84">
        <f t="shared" si="10"/>
        <v>-639240</v>
      </c>
      <c r="D66" s="84">
        <f t="shared" si="10"/>
        <v>53435479</v>
      </c>
      <c r="E66" s="84">
        <f t="shared" si="10"/>
        <v>25368835</v>
      </c>
      <c r="F66" s="84">
        <f t="shared" si="10"/>
        <v>25361383</v>
      </c>
      <c r="G66" s="84">
        <f t="shared" si="10"/>
        <v>28066644</v>
      </c>
    </row>
    <row r="67" spans="1:7" x14ac:dyDescent="0.25">
      <c r="A67" s="80" t="s">
        <v>274</v>
      </c>
      <c r="B67" s="81">
        <v>41363746</v>
      </c>
      <c r="C67" s="81">
        <v>0</v>
      </c>
      <c r="D67" s="81">
        <v>41363746</v>
      </c>
      <c r="E67" s="81">
        <v>19069808</v>
      </c>
      <c r="F67" s="81">
        <v>19069808</v>
      </c>
      <c r="G67" s="81">
        <v>22293938</v>
      </c>
    </row>
    <row r="68" spans="1:7" ht="27" x14ac:dyDescent="0.25">
      <c r="A68" s="80" t="s">
        <v>275</v>
      </c>
      <c r="B68" s="81">
        <v>12710973</v>
      </c>
      <c r="C68" s="81">
        <v>-639240</v>
      </c>
      <c r="D68" s="81">
        <v>12071733</v>
      </c>
      <c r="E68" s="81">
        <v>6299027</v>
      </c>
      <c r="F68" s="81">
        <v>6291575</v>
      </c>
      <c r="G68" s="81">
        <v>5772706</v>
      </c>
    </row>
    <row r="69" spans="1:7" x14ac:dyDescent="0.25">
      <c r="A69" s="80"/>
      <c r="B69" s="81"/>
      <c r="C69" s="81"/>
      <c r="D69" s="81"/>
      <c r="E69" s="81"/>
      <c r="F69" s="81"/>
      <c r="G69" s="81"/>
    </row>
    <row r="70" spans="1:7" x14ac:dyDescent="0.25">
      <c r="A70" s="83" t="s">
        <v>231</v>
      </c>
      <c r="B70" s="84">
        <f t="shared" ref="B70:G70" si="11">SUM(B71:B72)</f>
        <v>29569836</v>
      </c>
      <c r="C70" s="84">
        <f t="shared" si="11"/>
        <v>10717806.08</v>
      </c>
      <c r="D70" s="84">
        <f t="shared" si="11"/>
        <v>40287642.079999998</v>
      </c>
      <c r="E70" s="84">
        <f t="shared" si="11"/>
        <v>27199645.66</v>
      </c>
      <c r="F70" s="84">
        <f t="shared" si="11"/>
        <v>26824713.66</v>
      </c>
      <c r="G70" s="84">
        <f t="shared" si="11"/>
        <v>13087996.42</v>
      </c>
    </row>
    <row r="71" spans="1:7" x14ac:dyDescent="0.25">
      <c r="A71" s="80" t="s">
        <v>276</v>
      </c>
      <c r="B71" s="81">
        <v>25295169</v>
      </c>
      <c r="C71" s="81">
        <v>1324654</v>
      </c>
      <c r="D71" s="81">
        <v>26619823</v>
      </c>
      <c r="E71" s="81">
        <v>20058080</v>
      </c>
      <c r="F71" s="81">
        <v>19702480</v>
      </c>
      <c r="G71" s="81">
        <v>6561743</v>
      </c>
    </row>
    <row r="72" spans="1:7" ht="27" x14ac:dyDescent="0.25">
      <c r="A72" s="80" t="s">
        <v>277</v>
      </c>
      <c r="B72" s="81">
        <v>4274667</v>
      </c>
      <c r="C72" s="81">
        <v>9393152.0800000001</v>
      </c>
      <c r="D72" s="81">
        <v>13667819.080000002</v>
      </c>
      <c r="E72" s="81">
        <v>7141565.6599999992</v>
      </c>
      <c r="F72" s="81">
        <v>7122233.6599999992</v>
      </c>
      <c r="G72" s="81">
        <v>6526253.4199999999</v>
      </c>
    </row>
    <row r="73" spans="1:7" x14ac:dyDescent="0.25">
      <c r="A73" s="80"/>
      <c r="B73" s="81"/>
      <c r="C73" s="81"/>
      <c r="D73" s="81"/>
      <c r="E73" s="81"/>
      <c r="F73" s="81"/>
      <c r="G73" s="81"/>
    </row>
    <row r="74" spans="1:7" ht="27" x14ac:dyDescent="0.25">
      <c r="A74" s="83" t="s">
        <v>232</v>
      </c>
      <c r="B74" s="84">
        <f t="shared" ref="B74:G74" si="12">SUM(B75:B88)</f>
        <v>449792799</v>
      </c>
      <c r="C74" s="84">
        <f t="shared" si="12"/>
        <v>-89410820.479999989</v>
      </c>
      <c r="D74" s="84">
        <f t="shared" si="12"/>
        <v>360381978.51999998</v>
      </c>
      <c r="E74" s="84">
        <f t="shared" si="12"/>
        <v>227348696.91</v>
      </c>
      <c r="F74" s="84">
        <f t="shared" si="12"/>
        <v>224110702.91</v>
      </c>
      <c r="G74" s="84">
        <f t="shared" si="12"/>
        <v>133033281.61</v>
      </c>
    </row>
    <row r="75" spans="1:7" x14ac:dyDescent="0.25">
      <c r="A75" s="80" t="s">
        <v>278</v>
      </c>
      <c r="B75" s="81">
        <v>31888591</v>
      </c>
      <c r="C75" s="81">
        <v>647500</v>
      </c>
      <c r="D75" s="81">
        <v>32536091</v>
      </c>
      <c r="E75" s="81">
        <v>19587145</v>
      </c>
      <c r="F75" s="81">
        <v>19537056</v>
      </c>
      <c r="G75" s="81">
        <v>12948946</v>
      </c>
    </row>
    <row r="76" spans="1:7" x14ac:dyDescent="0.25">
      <c r="A76" s="80" t="s">
        <v>279</v>
      </c>
      <c r="B76" s="81">
        <v>123979493</v>
      </c>
      <c r="C76" s="81">
        <v>400479.56</v>
      </c>
      <c r="D76" s="81">
        <v>124379972.55999999</v>
      </c>
      <c r="E76" s="81">
        <v>78670167.409999996</v>
      </c>
      <c r="F76" s="81">
        <v>77066367.409999996</v>
      </c>
      <c r="G76" s="81">
        <v>45709805.149999999</v>
      </c>
    </row>
    <row r="77" spans="1:7" x14ac:dyDescent="0.25">
      <c r="A77" s="80" t="s">
        <v>280</v>
      </c>
      <c r="B77" s="81">
        <v>12929010</v>
      </c>
      <c r="C77" s="81">
        <v>145893.76999999999</v>
      </c>
      <c r="D77" s="81">
        <v>13074903.77</v>
      </c>
      <c r="E77" s="81">
        <v>6325692.7700000005</v>
      </c>
      <c r="F77" s="81">
        <v>6325692.7700000005</v>
      </c>
      <c r="G77" s="81">
        <v>6749211</v>
      </c>
    </row>
    <row r="78" spans="1:7" x14ac:dyDescent="0.25">
      <c r="A78" s="80" t="s">
        <v>281</v>
      </c>
      <c r="B78" s="81">
        <v>20101969</v>
      </c>
      <c r="C78" s="81">
        <v>-306490.05</v>
      </c>
      <c r="D78" s="81">
        <v>19795478.949999999</v>
      </c>
      <c r="E78" s="81">
        <v>13920811.65</v>
      </c>
      <c r="F78" s="81">
        <v>13163638.65</v>
      </c>
      <c r="G78" s="81">
        <v>5874667.2999999998</v>
      </c>
    </row>
    <row r="79" spans="1:7" x14ac:dyDescent="0.25">
      <c r="A79" s="80" t="s">
        <v>282</v>
      </c>
      <c r="B79" s="81">
        <v>48584755</v>
      </c>
      <c r="C79" s="81">
        <v>-28314952.75</v>
      </c>
      <c r="D79" s="81">
        <v>20269802.25</v>
      </c>
      <c r="E79" s="81">
        <v>14490340.109999999</v>
      </c>
      <c r="F79" s="81">
        <v>14448913.109999999</v>
      </c>
      <c r="G79" s="81">
        <v>5779462.1399999997</v>
      </c>
    </row>
    <row r="80" spans="1:7" x14ac:dyDescent="0.25">
      <c r="A80" s="80" t="s">
        <v>283</v>
      </c>
      <c r="B80" s="81">
        <v>36876464</v>
      </c>
      <c r="C80" s="81">
        <v>-20054707.48</v>
      </c>
      <c r="D80" s="81">
        <v>16821756.52</v>
      </c>
      <c r="E80" s="81">
        <v>12486653.41</v>
      </c>
      <c r="F80" s="81">
        <v>12370301.41</v>
      </c>
      <c r="G80" s="81">
        <v>4335103.1100000003</v>
      </c>
    </row>
    <row r="81" spans="1:7" ht="27" x14ac:dyDescent="0.25">
      <c r="A81" s="80" t="s">
        <v>284</v>
      </c>
      <c r="B81" s="81">
        <v>9429588</v>
      </c>
      <c r="C81" s="81">
        <v>102941.18000000001</v>
      </c>
      <c r="D81" s="81">
        <v>9532529.1799999997</v>
      </c>
      <c r="E81" s="81">
        <v>4571551.18</v>
      </c>
      <c r="F81" s="81">
        <v>4436627.18</v>
      </c>
      <c r="G81" s="81">
        <v>4960978</v>
      </c>
    </row>
    <row r="82" spans="1:7" x14ac:dyDescent="0.25">
      <c r="A82" s="80" t="s">
        <v>285</v>
      </c>
      <c r="B82" s="81">
        <v>13912948</v>
      </c>
      <c r="C82" s="81">
        <v>14122.76</v>
      </c>
      <c r="D82" s="81">
        <v>13927070.76</v>
      </c>
      <c r="E82" s="81">
        <v>7330048.7599999998</v>
      </c>
      <c r="F82" s="81">
        <v>7330048.7599999998</v>
      </c>
      <c r="G82" s="81">
        <v>6597022</v>
      </c>
    </row>
    <row r="83" spans="1:7" x14ac:dyDescent="0.25">
      <c r="A83" s="80" t="s">
        <v>286</v>
      </c>
      <c r="B83" s="81">
        <v>12103967</v>
      </c>
      <c r="C83" s="81">
        <v>251667.12999999998</v>
      </c>
      <c r="D83" s="81">
        <v>12355634.129999999</v>
      </c>
      <c r="E83" s="81">
        <v>6217169.1299999999</v>
      </c>
      <c r="F83" s="81">
        <v>6217169.1299999999</v>
      </c>
      <c r="G83" s="81">
        <v>6138465</v>
      </c>
    </row>
    <row r="84" spans="1:7" x14ac:dyDescent="0.25">
      <c r="A84" s="80" t="s">
        <v>287</v>
      </c>
      <c r="B84" s="81">
        <v>63446456</v>
      </c>
      <c r="C84" s="81">
        <v>-34017375</v>
      </c>
      <c r="D84" s="81">
        <v>29429081</v>
      </c>
      <c r="E84" s="81">
        <v>18453422</v>
      </c>
      <c r="F84" s="81">
        <v>18453422</v>
      </c>
      <c r="G84" s="81">
        <v>10975659</v>
      </c>
    </row>
    <row r="85" spans="1:7" x14ac:dyDescent="0.25">
      <c r="A85" s="80" t="s">
        <v>288</v>
      </c>
      <c r="B85" s="81">
        <v>30846336</v>
      </c>
      <c r="C85" s="81">
        <v>-155547.1</v>
      </c>
      <c r="D85" s="81">
        <v>30690788.899999999</v>
      </c>
      <c r="E85" s="81">
        <v>22385025.990000002</v>
      </c>
      <c r="F85" s="81">
        <v>22385025.990000002</v>
      </c>
      <c r="G85" s="81">
        <v>8305762.9099999992</v>
      </c>
    </row>
    <row r="86" spans="1:7" x14ac:dyDescent="0.25">
      <c r="A86" s="80" t="s">
        <v>289</v>
      </c>
      <c r="B86" s="81">
        <v>29057118</v>
      </c>
      <c r="C86" s="81">
        <v>-8045524</v>
      </c>
      <c r="D86" s="81">
        <v>21011594</v>
      </c>
      <c r="E86" s="81">
        <v>12439214</v>
      </c>
      <c r="F86" s="81">
        <v>12354033</v>
      </c>
      <c r="G86" s="81">
        <v>8572380</v>
      </c>
    </row>
    <row r="87" spans="1:7" x14ac:dyDescent="0.25">
      <c r="A87" s="80" t="s">
        <v>290</v>
      </c>
      <c r="B87" s="81">
        <v>6776783</v>
      </c>
      <c r="C87" s="81">
        <v>-733268</v>
      </c>
      <c r="D87" s="81">
        <v>6043515</v>
      </c>
      <c r="E87" s="81">
        <v>4209999</v>
      </c>
      <c r="F87" s="81">
        <v>4029463</v>
      </c>
      <c r="G87" s="81">
        <v>1833516</v>
      </c>
    </row>
    <row r="88" spans="1:7" ht="27" x14ac:dyDescent="0.25">
      <c r="A88" s="80" t="s">
        <v>291</v>
      </c>
      <c r="B88" s="81">
        <v>9859321</v>
      </c>
      <c r="C88" s="81">
        <v>654439.5</v>
      </c>
      <c r="D88" s="81">
        <v>10513760.5</v>
      </c>
      <c r="E88" s="81">
        <v>6261456.5</v>
      </c>
      <c r="F88" s="81">
        <v>5992944.5</v>
      </c>
      <c r="G88" s="81">
        <v>4252304</v>
      </c>
    </row>
    <row r="89" spans="1:7" x14ac:dyDescent="0.25">
      <c r="A89" s="80"/>
      <c r="B89" s="81"/>
      <c r="C89" s="81"/>
      <c r="D89" s="81"/>
      <c r="E89" s="81"/>
      <c r="F89" s="81"/>
      <c r="G89" s="81"/>
    </row>
    <row r="90" spans="1:7" ht="27" x14ac:dyDescent="0.25">
      <c r="A90" s="83" t="s">
        <v>292</v>
      </c>
      <c r="B90" s="84">
        <f t="shared" ref="B90:G90" si="13">SUM(B91:B96)</f>
        <v>17319667</v>
      </c>
      <c r="C90" s="111">
        <f t="shared" si="13"/>
        <v>0</v>
      </c>
      <c r="D90" s="84">
        <f t="shared" si="13"/>
        <v>17319667</v>
      </c>
      <c r="E90" s="84">
        <f t="shared" si="13"/>
        <v>12427520</v>
      </c>
      <c r="F90" s="84">
        <f t="shared" si="13"/>
        <v>11418537</v>
      </c>
      <c r="G90" s="84">
        <f t="shared" si="13"/>
        <v>4892147</v>
      </c>
    </row>
    <row r="91" spans="1:7" x14ac:dyDescent="0.25">
      <c r="A91" s="80" t="s">
        <v>293</v>
      </c>
      <c r="B91" s="81">
        <v>1902915</v>
      </c>
      <c r="C91" s="112">
        <v>0</v>
      </c>
      <c r="D91" s="81">
        <v>1902915</v>
      </c>
      <c r="E91" s="81">
        <v>1274717</v>
      </c>
      <c r="F91" s="81">
        <v>1272953</v>
      </c>
      <c r="G91" s="81">
        <v>628198</v>
      </c>
    </row>
    <row r="92" spans="1:7" x14ac:dyDescent="0.25">
      <c r="A92" s="80" t="s">
        <v>294</v>
      </c>
      <c r="B92" s="81">
        <v>7905053</v>
      </c>
      <c r="C92" s="112">
        <v>0</v>
      </c>
      <c r="D92" s="81">
        <v>7905053</v>
      </c>
      <c r="E92" s="81">
        <v>5882230</v>
      </c>
      <c r="F92" s="81">
        <v>5075395</v>
      </c>
      <c r="G92" s="81">
        <v>2022823</v>
      </c>
    </row>
    <row r="93" spans="1:7" x14ac:dyDescent="0.25">
      <c r="A93" s="80" t="s">
        <v>295</v>
      </c>
      <c r="B93" s="81">
        <v>2142533</v>
      </c>
      <c r="C93" s="112">
        <v>0</v>
      </c>
      <c r="D93" s="81">
        <v>2142533</v>
      </c>
      <c r="E93" s="81">
        <v>1465629</v>
      </c>
      <c r="F93" s="81">
        <v>1414934</v>
      </c>
      <c r="G93" s="81">
        <v>676904</v>
      </c>
    </row>
    <row r="94" spans="1:7" x14ac:dyDescent="0.25">
      <c r="A94" s="80" t="s">
        <v>296</v>
      </c>
      <c r="B94" s="81">
        <v>2182398</v>
      </c>
      <c r="C94" s="112">
        <v>0</v>
      </c>
      <c r="D94" s="81">
        <v>2182398</v>
      </c>
      <c r="E94" s="81">
        <v>1517713</v>
      </c>
      <c r="F94" s="81">
        <v>1431291</v>
      </c>
      <c r="G94" s="81">
        <v>664685</v>
      </c>
    </row>
    <row r="95" spans="1:7" x14ac:dyDescent="0.25">
      <c r="A95" s="80" t="s">
        <v>297</v>
      </c>
      <c r="B95" s="81">
        <v>2626550</v>
      </c>
      <c r="C95" s="112">
        <v>0</v>
      </c>
      <c r="D95" s="81">
        <v>2626550</v>
      </c>
      <c r="E95" s="81">
        <v>1909736</v>
      </c>
      <c r="F95" s="81">
        <v>1846955</v>
      </c>
      <c r="G95" s="81">
        <v>716814</v>
      </c>
    </row>
    <row r="96" spans="1:7" x14ac:dyDescent="0.25">
      <c r="A96" s="80" t="s">
        <v>298</v>
      </c>
      <c r="B96" s="81">
        <v>560218</v>
      </c>
      <c r="C96" s="112">
        <v>0</v>
      </c>
      <c r="D96" s="81">
        <v>560218</v>
      </c>
      <c r="E96" s="81">
        <v>377495</v>
      </c>
      <c r="F96" s="81">
        <v>377009</v>
      </c>
      <c r="G96" s="81">
        <v>182723</v>
      </c>
    </row>
    <row r="97" spans="1:7" x14ac:dyDescent="0.25">
      <c r="A97" s="80"/>
      <c r="B97" s="81"/>
      <c r="C97" s="112"/>
      <c r="D97" s="81"/>
      <c r="E97" s="81"/>
      <c r="F97" s="81"/>
      <c r="G97" s="81"/>
    </row>
    <row r="98" spans="1:7" x14ac:dyDescent="0.25">
      <c r="A98" s="92" t="s">
        <v>299</v>
      </c>
      <c r="B98" s="84">
        <v>1916801837</v>
      </c>
      <c r="C98" s="111">
        <v>0</v>
      </c>
      <c r="D98" s="84">
        <v>1916801837</v>
      </c>
      <c r="E98" s="84">
        <v>0</v>
      </c>
      <c r="F98" s="84">
        <v>0</v>
      </c>
      <c r="G98" s="84">
        <v>1916801837</v>
      </c>
    </row>
    <row r="99" spans="1:7" x14ac:dyDescent="0.25">
      <c r="A99" s="83" t="s">
        <v>231</v>
      </c>
      <c r="B99" s="84">
        <f t="shared" ref="B99:G99" si="14">SUM(B100:B100)</f>
        <v>1916801837</v>
      </c>
      <c r="C99" s="111">
        <f t="shared" si="14"/>
        <v>0</v>
      </c>
      <c r="D99" s="84">
        <f t="shared" si="14"/>
        <v>1916801837</v>
      </c>
      <c r="E99" s="84">
        <f t="shared" si="14"/>
        <v>0</v>
      </c>
      <c r="F99" s="84">
        <f t="shared" si="14"/>
        <v>0</v>
      </c>
      <c r="G99" s="84">
        <f t="shared" si="14"/>
        <v>1916801837</v>
      </c>
    </row>
    <row r="100" spans="1:7" ht="27" x14ac:dyDescent="0.25">
      <c r="A100" s="80" t="s">
        <v>300</v>
      </c>
      <c r="B100" s="81">
        <v>1916801837</v>
      </c>
      <c r="C100" s="112">
        <v>0</v>
      </c>
      <c r="D100" s="81">
        <v>1916801837</v>
      </c>
      <c r="E100" s="81">
        <v>0</v>
      </c>
      <c r="F100" s="81">
        <v>0</v>
      </c>
      <c r="G100" s="81">
        <v>1916801837</v>
      </c>
    </row>
    <row r="101" spans="1:7" x14ac:dyDescent="0.25">
      <c r="A101" s="80"/>
      <c r="B101" s="81"/>
      <c r="C101" s="112"/>
      <c r="D101" s="81"/>
      <c r="E101" s="81"/>
      <c r="F101" s="81"/>
      <c r="G101" s="81"/>
    </row>
    <row r="102" spans="1:7" ht="27" x14ac:dyDescent="0.25">
      <c r="A102" s="92" t="s">
        <v>305</v>
      </c>
      <c r="B102" s="84">
        <v>33160623</v>
      </c>
      <c r="C102" s="111">
        <v>0</v>
      </c>
      <c r="D102" s="84">
        <v>33160623</v>
      </c>
      <c r="E102" s="84">
        <v>11846349</v>
      </c>
      <c r="F102" s="84">
        <v>11846349</v>
      </c>
      <c r="G102" s="84">
        <v>21314274</v>
      </c>
    </row>
    <row r="103" spans="1:7" x14ac:dyDescent="0.25">
      <c r="A103" s="93"/>
      <c r="B103" s="84"/>
      <c r="C103" s="111"/>
      <c r="D103" s="84"/>
      <c r="E103" s="84"/>
      <c r="F103" s="84"/>
      <c r="G103" s="84"/>
    </row>
    <row r="104" spans="1:7" x14ac:dyDescent="0.25">
      <c r="A104" s="83" t="s">
        <v>224</v>
      </c>
      <c r="B104" s="84">
        <f t="shared" ref="B104:G104" si="15">SUM(B105:B105)</f>
        <v>31405977</v>
      </c>
      <c r="C104" s="111">
        <f t="shared" si="15"/>
        <v>0</v>
      </c>
      <c r="D104" s="84">
        <f t="shared" si="15"/>
        <v>31405977</v>
      </c>
      <c r="E104" s="84">
        <f t="shared" si="15"/>
        <v>11846349</v>
      </c>
      <c r="F104" s="84">
        <f t="shared" si="15"/>
        <v>11846349</v>
      </c>
      <c r="G104" s="84">
        <f t="shared" si="15"/>
        <v>19559628</v>
      </c>
    </row>
    <row r="105" spans="1:7" x14ac:dyDescent="0.25">
      <c r="A105" s="80" t="s">
        <v>241</v>
      </c>
      <c r="B105" s="81">
        <v>31405977</v>
      </c>
      <c r="C105" s="112">
        <v>0</v>
      </c>
      <c r="D105" s="81">
        <v>31405977</v>
      </c>
      <c r="E105" s="81">
        <v>11846349</v>
      </c>
      <c r="F105" s="81">
        <v>11846349</v>
      </c>
      <c r="G105" s="81">
        <v>19559628</v>
      </c>
    </row>
    <row r="106" spans="1:7" x14ac:dyDescent="0.25">
      <c r="A106" s="80"/>
      <c r="B106" s="81"/>
      <c r="C106" s="112"/>
      <c r="D106" s="81"/>
      <c r="E106" s="81"/>
      <c r="F106" s="81"/>
      <c r="G106" s="81"/>
    </row>
    <row r="107" spans="1:7" x14ac:dyDescent="0.25">
      <c r="A107" s="83" t="s">
        <v>221</v>
      </c>
      <c r="B107" s="84">
        <f t="shared" ref="B107:G107" si="16">SUM(B108:B108)</f>
        <v>1754646</v>
      </c>
      <c r="C107" s="111">
        <f t="shared" si="16"/>
        <v>0</v>
      </c>
      <c r="D107" s="84">
        <f t="shared" si="16"/>
        <v>1754646</v>
      </c>
      <c r="E107" s="111">
        <f t="shared" si="16"/>
        <v>0</v>
      </c>
      <c r="F107" s="111">
        <f t="shared" si="16"/>
        <v>0</v>
      </c>
      <c r="G107" s="84">
        <f t="shared" si="16"/>
        <v>1754646</v>
      </c>
    </row>
    <row r="108" spans="1:7" s="19" customFormat="1" ht="27" x14ac:dyDescent="0.25">
      <c r="A108" s="80" t="s">
        <v>240</v>
      </c>
      <c r="B108" s="81">
        <v>1754646</v>
      </c>
      <c r="C108" s="112">
        <v>0</v>
      </c>
      <c r="D108" s="81">
        <v>1754646</v>
      </c>
      <c r="E108" s="112">
        <v>0</v>
      </c>
      <c r="F108" s="112">
        <v>0</v>
      </c>
      <c r="G108" s="81">
        <v>1754646</v>
      </c>
    </row>
    <row r="109" spans="1:7" s="19" customFormat="1" x14ac:dyDescent="0.25">
      <c r="A109" s="80"/>
      <c r="B109" s="81"/>
      <c r="C109" s="112"/>
      <c r="D109" s="81"/>
      <c r="E109" s="112"/>
      <c r="F109" s="112"/>
      <c r="G109" s="81"/>
    </row>
    <row r="110" spans="1:7" ht="27" x14ac:dyDescent="0.25">
      <c r="A110" s="83" t="s">
        <v>301</v>
      </c>
      <c r="B110" s="111">
        <v>0</v>
      </c>
      <c r="C110" s="111">
        <v>0</v>
      </c>
      <c r="D110" s="111">
        <v>0</v>
      </c>
      <c r="E110" s="111">
        <v>0</v>
      </c>
      <c r="F110" s="111">
        <v>0</v>
      </c>
      <c r="G110" s="111">
        <v>0</v>
      </c>
    </row>
    <row r="111" spans="1:7" x14ac:dyDescent="0.25">
      <c r="A111" s="83"/>
      <c r="B111" s="111"/>
      <c r="C111" s="111"/>
      <c r="D111" s="111"/>
      <c r="E111" s="111"/>
      <c r="F111" s="111"/>
      <c r="G111" s="111"/>
    </row>
    <row r="112" spans="1:7" ht="27" x14ac:dyDescent="0.25">
      <c r="A112" s="83" t="s">
        <v>302</v>
      </c>
      <c r="B112" s="111">
        <v>0</v>
      </c>
      <c r="C112" s="111">
        <v>0</v>
      </c>
      <c r="D112" s="111">
        <v>0</v>
      </c>
      <c r="E112" s="111">
        <v>0</v>
      </c>
      <c r="F112" s="111">
        <v>0</v>
      </c>
      <c r="G112" s="111">
        <v>0</v>
      </c>
    </row>
    <row r="113" spans="1:7" x14ac:dyDescent="0.25">
      <c r="A113" s="83"/>
      <c r="B113" s="111"/>
      <c r="C113" s="111"/>
      <c r="D113" s="111"/>
      <c r="E113" s="111"/>
      <c r="F113" s="111"/>
      <c r="G113" s="111"/>
    </row>
    <row r="114" spans="1:7" ht="27" x14ac:dyDescent="0.25">
      <c r="A114" s="83" t="s">
        <v>303</v>
      </c>
      <c r="B114" s="111">
        <v>0</v>
      </c>
      <c r="C114" s="111">
        <v>0</v>
      </c>
      <c r="D114" s="111">
        <v>0</v>
      </c>
      <c r="E114" s="111">
        <v>0</v>
      </c>
      <c r="F114" s="111">
        <v>0</v>
      </c>
      <c r="G114" s="111">
        <v>0</v>
      </c>
    </row>
    <row r="115" spans="1:7" x14ac:dyDescent="0.25">
      <c r="A115" s="83"/>
      <c r="B115" s="111"/>
      <c r="C115" s="111"/>
      <c r="D115" s="111"/>
      <c r="E115" s="111"/>
      <c r="F115" s="111"/>
      <c r="G115" s="111"/>
    </row>
    <row r="116" spans="1:7" ht="27" x14ac:dyDescent="0.25">
      <c r="A116" s="83" t="s">
        <v>304</v>
      </c>
      <c r="B116" s="111">
        <v>0</v>
      </c>
      <c r="C116" s="111">
        <v>0</v>
      </c>
      <c r="D116" s="111">
        <v>0</v>
      </c>
      <c r="E116" s="111">
        <v>0</v>
      </c>
      <c r="F116" s="111">
        <v>0</v>
      </c>
      <c r="G116" s="111">
        <v>0</v>
      </c>
    </row>
    <row r="117" spans="1:7" x14ac:dyDescent="0.25">
      <c r="A117" s="94"/>
      <c r="B117" s="111"/>
      <c r="C117" s="111"/>
      <c r="D117" s="111"/>
      <c r="E117" s="111"/>
      <c r="F117" s="84"/>
      <c r="G117" s="111"/>
    </row>
    <row r="118" spans="1:7" x14ac:dyDescent="0.25">
      <c r="A118" s="65"/>
      <c r="B118" s="91"/>
      <c r="C118" s="91"/>
      <c r="D118" s="91"/>
      <c r="E118" s="113"/>
      <c r="F118" s="91"/>
      <c r="G118" s="91"/>
    </row>
    <row r="119" spans="1:7" x14ac:dyDescent="0.25">
      <c r="A119" s="87" t="s">
        <v>235</v>
      </c>
      <c r="B119" s="88">
        <f>+B12+B98+B102</f>
        <v>12192723736</v>
      </c>
      <c r="C119" s="88">
        <f t="shared" ref="C119:G119" si="17">+C12+C98+C102</f>
        <v>609127831.26999998</v>
      </c>
      <c r="D119" s="88">
        <f t="shared" si="17"/>
        <v>12801851567.27</v>
      </c>
      <c r="E119" s="88">
        <f t="shared" si="17"/>
        <v>7440275387.9099998</v>
      </c>
      <c r="F119" s="88">
        <f t="shared" si="17"/>
        <v>7050925534.2199993</v>
      </c>
      <c r="G119" s="88">
        <f t="shared" si="17"/>
        <v>5361576179.3600006</v>
      </c>
    </row>
    <row r="120" spans="1:7" x14ac:dyDescent="0.25">
      <c r="A120" s="19"/>
      <c r="B120" s="95"/>
      <c r="C120" s="95"/>
      <c r="D120" s="95"/>
      <c r="E120" s="95"/>
      <c r="F120" s="95"/>
      <c r="G120" s="95"/>
    </row>
    <row r="121" spans="1:7" x14ac:dyDescent="0.25">
      <c r="A121" s="19" t="s">
        <v>236</v>
      </c>
      <c r="B121" s="96"/>
      <c r="C121" s="96"/>
      <c r="D121" s="96"/>
      <c r="E121" s="96"/>
      <c r="F121" s="96"/>
      <c r="G121" s="96"/>
    </row>
    <row r="122" spans="1:7" x14ac:dyDescent="0.25">
      <c r="A122" s="19"/>
      <c r="B122" s="97"/>
      <c r="C122" s="19"/>
      <c r="D122" s="19"/>
      <c r="E122" s="19"/>
      <c r="F122" s="19"/>
      <c r="G122" s="19"/>
    </row>
    <row r="123" spans="1:7" x14ac:dyDescent="0.25">
      <c r="A123" s="19"/>
      <c r="B123" s="98"/>
      <c r="C123" s="98"/>
      <c r="D123" s="98"/>
      <c r="E123" s="98"/>
      <c r="F123" s="98"/>
      <c r="G123" s="98"/>
    </row>
    <row r="124" spans="1:7" x14ac:dyDescent="0.25">
      <c r="A124" s="19"/>
      <c r="B124" s="18"/>
      <c r="C124" s="18"/>
      <c r="D124" s="18"/>
      <c r="E124" s="18"/>
      <c r="F124" s="18"/>
      <c r="G124" s="18"/>
    </row>
    <row r="125" spans="1:7" x14ac:dyDescent="0.25">
      <c r="A125" s="19"/>
      <c r="B125" s="19"/>
      <c r="C125" s="19"/>
      <c r="D125" s="19"/>
      <c r="E125" s="19"/>
      <c r="F125" s="19"/>
      <c r="G125" s="19"/>
    </row>
    <row r="126" spans="1:7" x14ac:dyDescent="0.25">
      <c r="A126" s="85"/>
      <c r="B126" s="98"/>
      <c r="C126" s="98"/>
      <c r="D126" s="98"/>
      <c r="E126" s="98"/>
      <c r="F126" s="98"/>
      <c r="G126" s="98"/>
    </row>
    <row r="127" spans="1:7" x14ac:dyDescent="0.25">
      <c r="A127" s="19"/>
      <c r="B127" s="19"/>
      <c r="C127" s="19"/>
      <c r="D127" s="19"/>
      <c r="E127" s="19"/>
      <c r="F127" s="19"/>
      <c r="G127" s="19"/>
    </row>
    <row r="128" spans="1:7" x14ac:dyDescent="0.25">
      <c r="A128" s="19"/>
      <c r="B128" s="18"/>
      <c r="C128" s="18"/>
      <c r="D128" s="18"/>
      <c r="E128" s="18"/>
      <c r="F128" s="18"/>
      <c r="G128" s="18"/>
    </row>
    <row r="129" spans="1:7" x14ac:dyDescent="0.25">
      <c r="A129" s="19"/>
      <c r="B129" s="18"/>
      <c r="C129" s="18"/>
      <c r="D129" s="18"/>
      <c r="E129" s="99"/>
      <c r="F129" s="18"/>
      <c r="G129" s="99"/>
    </row>
    <row r="130" spans="1:7" x14ac:dyDescent="0.25">
      <c r="A130" s="19"/>
      <c r="B130" s="19"/>
      <c r="C130" s="19"/>
      <c r="D130" s="19"/>
      <c r="E130" s="19"/>
      <c r="F130" s="19"/>
      <c r="G130" s="19"/>
    </row>
    <row r="131" spans="1:7" x14ac:dyDescent="0.25">
      <c r="A131" s="100"/>
      <c r="B131" s="97"/>
      <c r="C131" s="97"/>
      <c r="D131" s="97"/>
      <c r="E131" s="97"/>
      <c r="F131" s="97"/>
      <c r="G131" s="97"/>
    </row>
    <row r="132" spans="1:7" x14ac:dyDescent="0.25">
      <c r="A132" s="100"/>
      <c r="B132" s="101"/>
      <c r="C132" s="101"/>
      <c r="D132" s="101"/>
      <c r="E132" s="101"/>
      <c r="F132" s="101"/>
      <c r="G132" s="101"/>
    </row>
    <row r="133" spans="1:7" x14ac:dyDescent="0.25">
      <c r="E133" s="89"/>
    </row>
    <row r="134" spans="1:7" x14ac:dyDescent="0.25">
      <c r="E134" s="89"/>
    </row>
  </sheetData>
  <mergeCells count="9">
    <mergeCell ref="A7:G7"/>
    <mergeCell ref="A8:A10"/>
    <mergeCell ref="B8:G8"/>
    <mergeCell ref="A1:G1"/>
    <mergeCell ref="A2:G2"/>
    <mergeCell ref="A3:G3"/>
    <mergeCell ref="A4:G4"/>
    <mergeCell ref="A5:G5"/>
    <mergeCell ref="A6:G6"/>
  </mergeCells>
  <pageMargins left="0.70866141732283472" right="0.70866141732283472" top="0.74803149606299213" bottom="0.74803149606299213" header="0.31496062992125984" footer="0.31496062992125984"/>
  <pageSetup scale="71" fitToHeight="0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H24"/>
  <sheetViews>
    <sheetView showGridLines="0" workbookViewId="0">
      <selection activeCell="E19" sqref="E19"/>
    </sheetView>
  </sheetViews>
  <sheetFormatPr baseColWidth="10" defaultRowHeight="15" x14ac:dyDescent="0.25"/>
  <cols>
    <col min="1" max="1" width="45" customWidth="1"/>
    <col min="2" max="2" width="18.28515625" customWidth="1"/>
    <col min="3" max="3" width="15.7109375" customWidth="1"/>
    <col min="4" max="4" width="19.140625" customWidth="1"/>
    <col min="5" max="5" width="18.28515625" customWidth="1"/>
    <col min="6" max="6" width="18.140625" customWidth="1"/>
    <col min="7" max="7" width="21.28515625" customWidth="1"/>
  </cols>
  <sheetData>
    <row r="1" spans="1:8" x14ac:dyDescent="0.25">
      <c r="A1" s="117" t="s">
        <v>0</v>
      </c>
      <c r="B1" s="117"/>
      <c r="C1" s="117"/>
      <c r="D1" s="117"/>
      <c r="E1" s="117"/>
      <c r="F1" s="117"/>
      <c r="G1" s="117"/>
    </row>
    <row r="2" spans="1:8" x14ac:dyDescent="0.25">
      <c r="A2" s="117" t="s">
        <v>5</v>
      </c>
      <c r="B2" s="117"/>
      <c r="C2" s="117"/>
      <c r="D2" s="117"/>
      <c r="E2" s="117"/>
      <c r="F2" s="117"/>
      <c r="G2" s="117"/>
    </row>
    <row r="3" spans="1:8" x14ac:dyDescent="0.25">
      <c r="A3" s="117" t="s">
        <v>1</v>
      </c>
      <c r="B3" s="117"/>
      <c r="C3" s="117"/>
      <c r="D3" s="117"/>
      <c r="E3" s="117"/>
      <c r="F3" s="117"/>
      <c r="G3" s="117"/>
    </row>
    <row r="4" spans="1:8" x14ac:dyDescent="0.25">
      <c r="A4" s="117" t="s">
        <v>167</v>
      </c>
      <c r="B4" s="117"/>
      <c r="C4" s="117"/>
      <c r="D4" s="117"/>
      <c r="E4" s="117"/>
      <c r="F4" s="117"/>
      <c r="G4" s="117"/>
    </row>
    <row r="5" spans="1:8" x14ac:dyDescent="0.25">
      <c r="A5" s="117" t="s">
        <v>3</v>
      </c>
      <c r="B5" s="117"/>
      <c r="C5" s="117"/>
      <c r="D5" s="117"/>
      <c r="E5" s="117"/>
      <c r="F5" s="117"/>
      <c r="G5" s="117"/>
    </row>
    <row r="6" spans="1:8" x14ac:dyDescent="0.25">
      <c r="A6" s="117" t="s">
        <v>4</v>
      </c>
      <c r="B6" s="117"/>
      <c r="C6" s="117"/>
      <c r="D6" s="117"/>
      <c r="E6" s="117"/>
      <c r="F6" s="117"/>
      <c r="G6" s="117"/>
    </row>
    <row r="7" spans="1:8" x14ac:dyDescent="0.25">
      <c r="A7" s="3"/>
      <c r="B7" s="3"/>
      <c r="C7" s="3"/>
      <c r="D7" s="3"/>
      <c r="E7" s="3"/>
      <c r="F7" s="3"/>
      <c r="G7" s="3"/>
    </row>
    <row r="8" spans="1:8" ht="27" x14ac:dyDescent="0.25">
      <c r="A8" s="26" t="s">
        <v>9</v>
      </c>
      <c r="B8" s="66" t="s">
        <v>26</v>
      </c>
      <c r="C8" s="66" t="s">
        <v>27</v>
      </c>
      <c r="D8" s="66" t="s">
        <v>28</v>
      </c>
      <c r="E8" s="66" t="s">
        <v>7</v>
      </c>
      <c r="F8" s="66" t="s">
        <v>8</v>
      </c>
      <c r="G8" s="66" t="s">
        <v>29</v>
      </c>
    </row>
    <row r="9" spans="1:8" x14ac:dyDescent="0.25">
      <c r="A9" s="61"/>
      <c r="B9" s="67">
        <v>1</v>
      </c>
      <c r="C9" s="67">
        <v>2</v>
      </c>
      <c r="D9" s="67" t="s">
        <v>30</v>
      </c>
      <c r="E9" s="103">
        <v>4</v>
      </c>
      <c r="F9" s="67">
        <v>5</v>
      </c>
      <c r="G9" s="67" t="s">
        <v>31</v>
      </c>
    </row>
    <row r="10" spans="1:8" x14ac:dyDescent="0.25">
      <c r="A10" s="62" t="s">
        <v>168</v>
      </c>
      <c r="B10" s="68">
        <v>30872641807</v>
      </c>
      <c r="C10" s="69">
        <v>494923559.07999998</v>
      </c>
      <c r="D10" s="69">
        <v>31367565366.080002</v>
      </c>
      <c r="E10" s="68">
        <v>20496019763.709999</v>
      </c>
      <c r="F10" s="68">
        <v>19800231425.580002</v>
      </c>
      <c r="G10" s="8">
        <v>10871545602.370001</v>
      </c>
    </row>
    <row r="11" spans="1:8" x14ac:dyDescent="0.25">
      <c r="A11" s="62" t="s">
        <v>169</v>
      </c>
      <c r="B11" s="69">
        <v>3652866432</v>
      </c>
      <c r="C11" s="69">
        <v>1248812323.3900001</v>
      </c>
      <c r="D11" s="69">
        <v>4901678755.3900003</v>
      </c>
      <c r="E11" s="69">
        <v>2430368502.3299999</v>
      </c>
      <c r="F11" s="69">
        <v>2238610631.5300002</v>
      </c>
      <c r="G11" s="8">
        <v>2471310253.0599999</v>
      </c>
    </row>
    <row r="12" spans="1:8" x14ac:dyDescent="0.25">
      <c r="A12" s="62" t="s">
        <v>170</v>
      </c>
      <c r="B12" s="69">
        <v>943689924</v>
      </c>
      <c r="C12" s="69">
        <v>-186972717.90000001</v>
      </c>
      <c r="D12" s="69">
        <v>756717206.10000002</v>
      </c>
      <c r="E12" s="69">
        <v>341341279.44999999</v>
      </c>
      <c r="F12" s="69">
        <v>341341279.44999999</v>
      </c>
      <c r="G12" s="8">
        <v>415375926.64999998</v>
      </c>
    </row>
    <row r="13" spans="1:8" x14ac:dyDescent="0.25">
      <c r="A13" s="62" t="s">
        <v>171</v>
      </c>
      <c r="B13" s="69">
        <v>1736001010</v>
      </c>
      <c r="C13" s="69">
        <v>-425666</v>
      </c>
      <c r="D13" s="69">
        <v>1735575344</v>
      </c>
      <c r="E13" s="69">
        <v>523149448.39999998</v>
      </c>
      <c r="F13" s="69">
        <v>511084093.14999998</v>
      </c>
      <c r="G13" s="8">
        <v>1212425895.5999999</v>
      </c>
    </row>
    <row r="14" spans="1:8" x14ac:dyDescent="0.25">
      <c r="A14" s="62" t="s">
        <v>172</v>
      </c>
      <c r="B14" s="104">
        <v>6891040405</v>
      </c>
      <c r="C14" s="104">
        <v>-10742102.99</v>
      </c>
      <c r="D14" s="104">
        <v>6880298302.0100002</v>
      </c>
      <c r="E14" s="104">
        <v>5395286921.1999998</v>
      </c>
      <c r="F14" s="104">
        <v>5395262761.9099998</v>
      </c>
      <c r="G14" s="105">
        <v>1485011380.8099999</v>
      </c>
    </row>
    <row r="15" spans="1:8" x14ac:dyDescent="0.25">
      <c r="A15" s="102" t="s">
        <v>62</v>
      </c>
      <c r="B15" s="71">
        <f t="shared" ref="B15:G15" si="0">SUM(B10:B14)</f>
        <v>44096239578</v>
      </c>
      <c r="C15" s="71">
        <f t="shared" si="0"/>
        <v>1545595395.5799999</v>
      </c>
      <c r="D15" s="71">
        <f t="shared" si="0"/>
        <v>45641834973.580002</v>
      </c>
      <c r="E15" s="71">
        <f t="shared" si="0"/>
        <v>29186165915.090004</v>
      </c>
      <c r="F15" s="71">
        <f t="shared" si="0"/>
        <v>28286530191.620003</v>
      </c>
      <c r="G15" s="106">
        <f t="shared" si="0"/>
        <v>16455669058.49</v>
      </c>
      <c r="H15" s="1"/>
    </row>
    <row r="16" spans="1:8" x14ac:dyDescent="0.25">
      <c r="A16" s="10"/>
      <c r="B16" s="10"/>
      <c r="C16" s="10"/>
      <c r="D16" s="10"/>
      <c r="E16" s="10"/>
      <c r="F16" s="10"/>
      <c r="G16" s="10"/>
    </row>
    <row r="17" spans="1:7" x14ac:dyDescent="0.25">
      <c r="A17" s="10" t="s">
        <v>24</v>
      </c>
      <c r="B17" s="10"/>
      <c r="C17" s="10"/>
      <c r="D17" s="10"/>
      <c r="E17" s="10"/>
      <c r="F17" s="10"/>
      <c r="G17" s="10"/>
    </row>
    <row r="18" spans="1:7" x14ac:dyDescent="0.25">
      <c r="A18" s="10"/>
      <c r="B18" s="10"/>
      <c r="C18" s="10"/>
      <c r="D18" s="10"/>
      <c r="E18" s="10"/>
      <c r="F18" s="10"/>
      <c r="G18" s="10"/>
    </row>
    <row r="19" spans="1:7" x14ac:dyDescent="0.25">
      <c r="A19" s="10"/>
      <c r="B19" s="18"/>
      <c r="C19" s="18"/>
      <c r="D19" s="18"/>
      <c r="E19" s="18"/>
      <c r="F19" s="18"/>
      <c r="G19" s="18"/>
    </row>
    <row r="20" spans="1:7" x14ac:dyDescent="0.25">
      <c r="A20" s="10"/>
      <c r="B20" s="19"/>
      <c r="C20" s="19"/>
      <c r="D20" s="19"/>
      <c r="E20" s="19"/>
      <c r="F20" s="19"/>
      <c r="G20" s="19"/>
    </row>
    <row r="21" spans="1:7" x14ac:dyDescent="0.25">
      <c r="A21" s="10"/>
      <c r="B21" s="10"/>
      <c r="C21" s="10"/>
      <c r="D21" s="10"/>
      <c r="E21" s="10"/>
      <c r="F21" s="10"/>
      <c r="G21" s="10"/>
    </row>
    <row r="22" spans="1:7" x14ac:dyDescent="0.25">
      <c r="A22" s="10"/>
      <c r="B22" s="10"/>
      <c r="C22" s="10"/>
      <c r="D22" s="10"/>
      <c r="E22" s="10"/>
      <c r="F22" s="10"/>
      <c r="G22" s="10"/>
    </row>
    <row r="23" spans="1:7" x14ac:dyDescent="0.25">
      <c r="A23" s="10"/>
      <c r="B23" s="10"/>
      <c r="C23" s="10"/>
      <c r="D23" s="10"/>
      <c r="E23" s="10"/>
      <c r="F23" s="10"/>
      <c r="G23" s="10"/>
    </row>
    <row r="24" spans="1:7" x14ac:dyDescent="0.25">
      <c r="A24" s="10"/>
      <c r="B24" s="10"/>
      <c r="C24" s="10"/>
      <c r="D24" s="10"/>
      <c r="E24" s="10"/>
      <c r="F24" s="10"/>
      <c r="G24" s="10"/>
    </row>
  </sheetData>
  <mergeCells count="6">
    <mergeCell ref="A6:G6"/>
    <mergeCell ref="A1:G1"/>
    <mergeCell ref="A2:G2"/>
    <mergeCell ref="A3:G3"/>
    <mergeCell ref="A4:G4"/>
    <mergeCell ref="A5:G5"/>
  </mergeCells>
  <printOptions horizontalCentered="1"/>
  <pageMargins left="0.78740157480314965" right="0.78740157480314965" top="1.3779527559055118" bottom="1.1811023622047245" header="0.39370078740157483" footer="0.39370078740157483"/>
  <pageSetup scale="77" orientation="landscape" horizontalDpi="1200" verticalDpi="120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H90"/>
  <sheetViews>
    <sheetView showGridLines="0" topLeftCell="A70" workbookViewId="0">
      <selection activeCell="B10" sqref="B10"/>
    </sheetView>
  </sheetViews>
  <sheetFormatPr baseColWidth="10" defaultRowHeight="15" x14ac:dyDescent="0.25"/>
  <cols>
    <col min="1" max="1" width="64.7109375" customWidth="1"/>
    <col min="2" max="2" width="18.28515625" customWidth="1"/>
    <col min="3" max="3" width="15.7109375" customWidth="1"/>
    <col min="4" max="4" width="20.140625" customWidth="1"/>
    <col min="5" max="5" width="17.28515625" customWidth="1"/>
    <col min="6" max="6" width="18" customWidth="1"/>
    <col min="7" max="7" width="18.42578125" customWidth="1"/>
  </cols>
  <sheetData>
    <row r="1" spans="1:8" x14ac:dyDescent="0.25">
      <c r="A1" s="117" t="s">
        <v>0</v>
      </c>
      <c r="B1" s="117"/>
      <c r="C1" s="117"/>
      <c r="D1" s="117"/>
      <c r="E1" s="117"/>
      <c r="F1" s="117"/>
      <c r="G1" s="117"/>
    </row>
    <row r="2" spans="1:8" x14ac:dyDescent="0.25">
      <c r="A2" s="117" t="s">
        <v>5</v>
      </c>
      <c r="B2" s="117"/>
      <c r="C2" s="117"/>
      <c r="D2" s="117"/>
      <c r="E2" s="117"/>
      <c r="F2" s="117"/>
      <c r="G2" s="117"/>
    </row>
    <row r="3" spans="1:8" x14ac:dyDescent="0.25">
      <c r="A3" s="117" t="s">
        <v>1</v>
      </c>
      <c r="B3" s="117"/>
      <c r="C3" s="117"/>
      <c r="D3" s="117"/>
      <c r="E3" s="117"/>
      <c r="F3" s="117"/>
      <c r="G3" s="117"/>
    </row>
    <row r="4" spans="1:8" x14ac:dyDescent="0.25">
      <c r="A4" s="117" t="s">
        <v>96</v>
      </c>
      <c r="B4" s="117"/>
      <c r="C4" s="117"/>
      <c r="D4" s="117"/>
      <c r="E4" s="117"/>
      <c r="F4" s="117"/>
      <c r="G4" s="117"/>
    </row>
    <row r="5" spans="1:8" x14ac:dyDescent="0.25">
      <c r="A5" s="117" t="s">
        <v>3</v>
      </c>
      <c r="B5" s="117"/>
      <c r="C5" s="117"/>
      <c r="D5" s="117"/>
      <c r="E5" s="117"/>
      <c r="F5" s="117"/>
      <c r="G5" s="117"/>
    </row>
    <row r="6" spans="1:8" x14ac:dyDescent="0.25">
      <c r="A6" s="117" t="s">
        <v>4</v>
      </c>
      <c r="B6" s="117"/>
      <c r="C6" s="117"/>
      <c r="D6" s="117"/>
      <c r="E6" s="117"/>
      <c r="F6" s="117"/>
      <c r="G6" s="117"/>
    </row>
    <row r="7" spans="1:8" x14ac:dyDescent="0.25">
      <c r="A7" s="3"/>
      <c r="B7" s="3"/>
      <c r="C7" s="3"/>
      <c r="D7" s="3"/>
      <c r="E7" s="3"/>
      <c r="F7" s="3"/>
      <c r="G7" s="3"/>
    </row>
    <row r="8" spans="1:8" ht="27" x14ac:dyDescent="0.25">
      <c r="A8" s="26" t="s">
        <v>9</v>
      </c>
      <c r="B8" s="66" t="s">
        <v>26</v>
      </c>
      <c r="C8" s="66" t="s">
        <v>27</v>
      </c>
      <c r="D8" s="66" t="s">
        <v>28</v>
      </c>
      <c r="E8" s="66" t="s">
        <v>7</v>
      </c>
      <c r="F8" s="66" t="s">
        <v>8</v>
      </c>
      <c r="G8" s="66" t="s">
        <v>29</v>
      </c>
    </row>
    <row r="9" spans="1:8" x14ac:dyDescent="0.25">
      <c r="A9" s="61"/>
      <c r="B9" s="67">
        <v>1</v>
      </c>
      <c r="C9" s="67">
        <v>2</v>
      </c>
      <c r="D9" s="67" t="s">
        <v>30</v>
      </c>
      <c r="E9" s="67">
        <v>4</v>
      </c>
      <c r="F9" s="67">
        <v>5</v>
      </c>
      <c r="G9" s="67" t="s">
        <v>31</v>
      </c>
    </row>
    <row r="10" spans="1:8" x14ac:dyDescent="0.25">
      <c r="A10" s="63" t="s">
        <v>97</v>
      </c>
      <c r="B10" s="73">
        <f>SUM(B11:B17)</f>
        <v>12492947586</v>
      </c>
      <c r="C10" s="73">
        <f t="shared" ref="C10:G10" si="0">SUM(C11:C17)</f>
        <v>-17242851.220000029</v>
      </c>
      <c r="D10" s="73">
        <f>SUM(D11:D17)</f>
        <v>12475704734.779999</v>
      </c>
      <c r="E10" s="107">
        <f t="shared" si="0"/>
        <v>8583555834.0999994</v>
      </c>
      <c r="F10" s="107">
        <f t="shared" si="0"/>
        <v>8512185059.249999</v>
      </c>
      <c r="G10" s="73">
        <f t="shared" si="0"/>
        <v>3892148900.6799994</v>
      </c>
      <c r="H10" s="1"/>
    </row>
    <row r="11" spans="1:8" x14ac:dyDescent="0.25">
      <c r="A11" s="62" t="s">
        <v>98</v>
      </c>
      <c r="B11" s="69">
        <v>6509618003</v>
      </c>
      <c r="C11" s="69">
        <v>60298753.57</v>
      </c>
      <c r="D11" s="69">
        <v>6569916756.5699997</v>
      </c>
      <c r="E11" s="108">
        <v>5019349092.4799995</v>
      </c>
      <c r="F11" s="108">
        <v>5019349092.4799995</v>
      </c>
      <c r="G11" s="69">
        <v>1550567664.0899999</v>
      </c>
    </row>
    <row r="12" spans="1:8" x14ac:dyDescent="0.25">
      <c r="A12" s="62" t="s">
        <v>99</v>
      </c>
      <c r="B12" s="69">
        <v>965609878</v>
      </c>
      <c r="C12" s="69">
        <v>-32766982.789999999</v>
      </c>
      <c r="D12" s="69">
        <v>932842895.21000004</v>
      </c>
      <c r="E12" s="108">
        <v>685511545.25</v>
      </c>
      <c r="F12" s="108">
        <v>685077013.85000002</v>
      </c>
      <c r="G12" s="69">
        <v>247331349.96000001</v>
      </c>
    </row>
    <row r="13" spans="1:8" x14ac:dyDescent="0.25">
      <c r="A13" s="62" t="s">
        <v>100</v>
      </c>
      <c r="B13" s="69">
        <v>1694867944</v>
      </c>
      <c r="C13" s="69">
        <v>175319248</v>
      </c>
      <c r="D13" s="69">
        <v>1870187192</v>
      </c>
      <c r="E13" s="108">
        <v>761076781.35000002</v>
      </c>
      <c r="F13" s="108">
        <v>761066226.89999998</v>
      </c>
      <c r="G13" s="69">
        <v>1109110410.6500001</v>
      </c>
    </row>
    <row r="14" spans="1:8" x14ac:dyDescent="0.25">
      <c r="A14" s="62" t="s">
        <v>101</v>
      </c>
      <c r="B14" s="69">
        <v>1094540621</v>
      </c>
      <c r="C14" s="69">
        <v>81961401</v>
      </c>
      <c r="D14" s="69">
        <v>1176502022</v>
      </c>
      <c r="E14" s="108">
        <v>821823617.61000001</v>
      </c>
      <c r="F14" s="108">
        <v>768090245.65999997</v>
      </c>
      <c r="G14" s="69">
        <v>354678404.38999999</v>
      </c>
    </row>
    <row r="15" spans="1:8" x14ac:dyDescent="0.25">
      <c r="A15" s="62" t="s">
        <v>102</v>
      </c>
      <c r="B15" s="69">
        <v>952819986</v>
      </c>
      <c r="C15" s="69">
        <v>-23238163</v>
      </c>
      <c r="D15" s="69">
        <v>929581823</v>
      </c>
      <c r="E15" s="108">
        <v>666716046.61000001</v>
      </c>
      <c r="F15" s="108">
        <v>649523729.55999994</v>
      </c>
      <c r="G15" s="69">
        <v>262865776.38999999</v>
      </c>
    </row>
    <row r="16" spans="1:8" x14ac:dyDescent="0.25">
      <c r="A16" s="62" t="s">
        <v>103</v>
      </c>
      <c r="B16" s="69">
        <v>172799613</v>
      </c>
      <c r="C16" s="69">
        <v>-134441418</v>
      </c>
      <c r="D16" s="69">
        <v>38358195</v>
      </c>
      <c r="E16" s="108">
        <v>0</v>
      </c>
      <c r="F16" s="108">
        <v>0</v>
      </c>
      <c r="G16" s="69">
        <v>38358195</v>
      </c>
    </row>
    <row r="17" spans="1:8" x14ac:dyDescent="0.25">
      <c r="A17" s="62" t="s">
        <v>104</v>
      </c>
      <c r="B17" s="69">
        <v>1102691541</v>
      </c>
      <c r="C17" s="69">
        <v>-144375690</v>
      </c>
      <c r="D17" s="69">
        <v>958315851</v>
      </c>
      <c r="E17" s="108">
        <v>629078750.79999995</v>
      </c>
      <c r="F17" s="108">
        <v>629078750.79999995</v>
      </c>
      <c r="G17" s="69">
        <v>329237100.19999999</v>
      </c>
    </row>
    <row r="18" spans="1:8" x14ac:dyDescent="0.25">
      <c r="A18" s="63" t="s">
        <v>105</v>
      </c>
      <c r="B18" s="70">
        <f>SUM(B19:B27)</f>
        <v>1123000728</v>
      </c>
      <c r="C18" s="70">
        <f t="shared" ref="C18:G18" si="1">SUM(C19:C27)</f>
        <v>-59158158.929999992</v>
      </c>
      <c r="D18" s="70">
        <f t="shared" si="1"/>
        <v>1063842569.0700001</v>
      </c>
      <c r="E18" s="109">
        <f t="shared" si="1"/>
        <v>573021485.88999999</v>
      </c>
      <c r="F18" s="109">
        <f t="shared" si="1"/>
        <v>473548165.62</v>
      </c>
      <c r="G18" s="70">
        <f t="shared" si="1"/>
        <v>490821083.18000007</v>
      </c>
      <c r="H18" s="1"/>
    </row>
    <row r="19" spans="1:8" x14ac:dyDescent="0.25">
      <c r="A19" s="62" t="s">
        <v>106</v>
      </c>
      <c r="B19" s="69">
        <v>397528727</v>
      </c>
      <c r="C19" s="69">
        <v>-56177493.689999998</v>
      </c>
      <c r="D19" s="69">
        <v>341351233.31</v>
      </c>
      <c r="E19" s="108">
        <v>135073010.27000001</v>
      </c>
      <c r="F19" s="108">
        <v>107372004.31</v>
      </c>
      <c r="G19" s="69">
        <v>206278223.03999999</v>
      </c>
    </row>
    <row r="20" spans="1:8" x14ac:dyDescent="0.25">
      <c r="A20" s="62" t="s">
        <v>107</v>
      </c>
      <c r="B20" s="69">
        <v>169852235</v>
      </c>
      <c r="C20" s="69">
        <v>-21912068.41</v>
      </c>
      <c r="D20" s="69">
        <v>147940166.59</v>
      </c>
      <c r="E20" s="108">
        <v>112517084.98999999</v>
      </c>
      <c r="F20" s="108">
        <v>97181914.060000002</v>
      </c>
      <c r="G20" s="69">
        <v>35423081.600000001</v>
      </c>
    </row>
    <row r="21" spans="1:8" x14ac:dyDescent="0.25">
      <c r="A21" s="62" t="s">
        <v>108</v>
      </c>
      <c r="B21" s="69">
        <v>150250</v>
      </c>
      <c r="C21" s="69">
        <v>-141053.4</v>
      </c>
      <c r="D21" s="69">
        <v>9196.6</v>
      </c>
      <c r="E21" s="108">
        <v>5932.83</v>
      </c>
      <c r="F21" s="108">
        <v>2996.6</v>
      </c>
      <c r="G21" s="69">
        <v>3263.77</v>
      </c>
    </row>
    <row r="22" spans="1:8" x14ac:dyDescent="0.25">
      <c r="A22" s="62" t="s">
        <v>109</v>
      </c>
      <c r="B22" s="69">
        <v>18714009</v>
      </c>
      <c r="C22" s="69">
        <v>1488445.26</v>
      </c>
      <c r="D22" s="69">
        <v>20202454.260000002</v>
      </c>
      <c r="E22" s="108">
        <v>11512225.6</v>
      </c>
      <c r="F22" s="108">
        <v>9083048.4100000001</v>
      </c>
      <c r="G22" s="69">
        <v>8690228.6600000001</v>
      </c>
    </row>
    <row r="23" spans="1:8" x14ac:dyDescent="0.25">
      <c r="A23" s="62" t="s">
        <v>110</v>
      </c>
      <c r="B23" s="69">
        <v>40645251</v>
      </c>
      <c r="C23" s="69">
        <v>18866135</v>
      </c>
      <c r="D23" s="69">
        <v>59511386</v>
      </c>
      <c r="E23" s="108">
        <v>31377226.550000001</v>
      </c>
      <c r="F23" s="108">
        <v>20085996.170000002</v>
      </c>
      <c r="G23" s="69">
        <v>28134159.449999999</v>
      </c>
    </row>
    <row r="24" spans="1:8" x14ac:dyDescent="0.25">
      <c r="A24" s="62" t="s">
        <v>111</v>
      </c>
      <c r="B24" s="69">
        <v>323199491</v>
      </c>
      <c r="C24" s="69">
        <v>39291468.950000003</v>
      </c>
      <c r="D24" s="69">
        <v>362490959.94999999</v>
      </c>
      <c r="E24" s="108">
        <v>204023562.97999999</v>
      </c>
      <c r="F24" s="108">
        <v>176448620.47999999</v>
      </c>
      <c r="G24" s="69">
        <v>158467396.97</v>
      </c>
    </row>
    <row r="25" spans="1:8" x14ac:dyDescent="0.25">
      <c r="A25" s="62" t="s">
        <v>112</v>
      </c>
      <c r="B25" s="69">
        <v>61807961</v>
      </c>
      <c r="C25" s="69">
        <v>6854019.1699999999</v>
      </c>
      <c r="D25" s="69">
        <v>68661980.170000002</v>
      </c>
      <c r="E25" s="108">
        <v>37636284.75</v>
      </c>
      <c r="F25" s="108">
        <v>36006226.840000004</v>
      </c>
      <c r="G25" s="69">
        <v>31025695.420000002</v>
      </c>
    </row>
    <row r="26" spans="1:8" x14ac:dyDescent="0.25">
      <c r="A26" s="62" t="s">
        <v>113</v>
      </c>
      <c r="B26" s="69">
        <v>12509978</v>
      </c>
      <c r="C26" s="69">
        <v>-6583110.4000000004</v>
      </c>
      <c r="D26" s="69">
        <v>5926867.5999999996</v>
      </c>
      <c r="E26" s="108">
        <v>513793</v>
      </c>
      <c r="F26" s="108">
        <v>513793</v>
      </c>
      <c r="G26" s="69">
        <v>5413074.5999999996</v>
      </c>
    </row>
    <row r="27" spans="1:8" x14ac:dyDescent="0.25">
      <c r="A27" s="62" t="s">
        <v>114</v>
      </c>
      <c r="B27" s="69">
        <v>98592826</v>
      </c>
      <c r="C27" s="69">
        <v>-40844501.409999996</v>
      </c>
      <c r="D27" s="69">
        <v>57748324.590000004</v>
      </c>
      <c r="E27" s="108">
        <v>40362364.920000002</v>
      </c>
      <c r="F27" s="108">
        <v>26853565.75</v>
      </c>
      <c r="G27" s="69">
        <v>17385959.670000002</v>
      </c>
    </row>
    <row r="28" spans="1:8" x14ac:dyDescent="0.25">
      <c r="A28" s="63" t="s">
        <v>115</v>
      </c>
      <c r="B28" s="70">
        <f>SUM(B29:B37)</f>
        <v>2895564355</v>
      </c>
      <c r="C28" s="70">
        <f t="shared" ref="C28:G28" si="2">SUM(C29:C37)</f>
        <v>400614604.38</v>
      </c>
      <c r="D28" s="70">
        <f t="shared" si="2"/>
        <v>3296178959.3799992</v>
      </c>
      <c r="E28" s="109">
        <f t="shared" si="2"/>
        <v>1756375011.4200001</v>
      </c>
      <c r="F28" s="109">
        <f t="shared" si="2"/>
        <v>1576374758.1899998</v>
      </c>
      <c r="G28" s="70">
        <f t="shared" si="2"/>
        <v>1539803947.9599998</v>
      </c>
      <c r="H28" s="1"/>
    </row>
    <row r="29" spans="1:8" x14ac:dyDescent="0.25">
      <c r="A29" s="62" t="s">
        <v>116</v>
      </c>
      <c r="B29" s="69">
        <v>281366907</v>
      </c>
      <c r="C29" s="69">
        <v>2607831.29</v>
      </c>
      <c r="D29" s="69">
        <v>283974738.29000002</v>
      </c>
      <c r="E29" s="108">
        <v>198475052.65000001</v>
      </c>
      <c r="F29" s="108">
        <v>194150462.09999999</v>
      </c>
      <c r="G29" s="69">
        <v>85499685.640000001</v>
      </c>
    </row>
    <row r="30" spans="1:8" x14ac:dyDescent="0.25">
      <c r="A30" s="62" t="s">
        <v>117</v>
      </c>
      <c r="B30" s="69">
        <v>708519066</v>
      </c>
      <c r="C30" s="69">
        <v>-52006192.479999997</v>
      </c>
      <c r="D30" s="69">
        <v>656512873.51999998</v>
      </c>
      <c r="E30" s="108">
        <v>454201076.50999999</v>
      </c>
      <c r="F30" s="108">
        <v>430493562.57999998</v>
      </c>
      <c r="G30" s="69">
        <v>202311797.00999999</v>
      </c>
    </row>
    <row r="31" spans="1:8" x14ac:dyDescent="0.25">
      <c r="A31" s="62" t="s">
        <v>118</v>
      </c>
      <c r="B31" s="69">
        <v>392713846</v>
      </c>
      <c r="C31" s="69">
        <v>463506159.87</v>
      </c>
      <c r="D31" s="69">
        <v>856220005.87</v>
      </c>
      <c r="E31" s="108">
        <v>236290030.83000001</v>
      </c>
      <c r="F31" s="108">
        <v>211450182.52000001</v>
      </c>
      <c r="G31" s="69">
        <v>619929975.03999996</v>
      </c>
    </row>
    <row r="32" spans="1:8" x14ac:dyDescent="0.25">
      <c r="A32" s="62" t="s">
        <v>119</v>
      </c>
      <c r="B32" s="69">
        <v>85228305</v>
      </c>
      <c r="C32" s="69">
        <v>34293831</v>
      </c>
      <c r="D32" s="69">
        <v>119522136</v>
      </c>
      <c r="E32" s="108">
        <v>90688375.989999995</v>
      </c>
      <c r="F32" s="108">
        <v>70145572.859999999</v>
      </c>
      <c r="G32" s="69">
        <v>28833760.010000002</v>
      </c>
    </row>
    <row r="33" spans="1:8" x14ac:dyDescent="0.25">
      <c r="A33" s="62" t="s">
        <v>120</v>
      </c>
      <c r="B33" s="69">
        <v>712996305</v>
      </c>
      <c r="C33" s="69">
        <v>-101082966.7</v>
      </c>
      <c r="D33" s="69">
        <v>611913338.29999995</v>
      </c>
      <c r="E33" s="108">
        <v>324895845.89999998</v>
      </c>
      <c r="F33" s="108">
        <v>241068298.87</v>
      </c>
      <c r="G33" s="69">
        <v>287017492.39999998</v>
      </c>
    </row>
    <row r="34" spans="1:8" x14ac:dyDescent="0.25">
      <c r="A34" s="62" t="s">
        <v>121</v>
      </c>
      <c r="B34" s="69">
        <v>108363199</v>
      </c>
      <c r="C34" s="69">
        <v>129187628.16</v>
      </c>
      <c r="D34" s="69">
        <v>237550827.16</v>
      </c>
      <c r="E34" s="108">
        <v>127067162.20999999</v>
      </c>
      <c r="F34" s="108">
        <v>113595222.45</v>
      </c>
      <c r="G34" s="69">
        <v>110483664.95</v>
      </c>
    </row>
    <row r="35" spans="1:8" x14ac:dyDescent="0.25">
      <c r="A35" s="62" t="s">
        <v>122</v>
      </c>
      <c r="B35" s="69">
        <v>47903649</v>
      </c>
      <c r="C35" s="69">
        <v>-26531679.379999999</v>
      </c>
      <c r="D35" s="69">
        <v>21371969.620000001</v>
      </c>
      <c r="E35" s="108">
        <v>13241240.539999999</v>
      </c>
      <c r="F35" s="108">
        <v>11991412.85</v>
      </c>
      <c r="G35" s="69">
        <v>8130729.0800000001</v>
      </c>
    </row>
    <row r="36" spans="1:8" x14ac:dyDescent="0.25">
      <c r="A36" s="62" t="s">
        <v>123</v>
      </c>
      <c r="B36" s="69">
        <v>81121588</v>
      </c>
      <c r="C36" s="69">
        <v>-43665231</v>
      </c>
      <c r="D36" s="69">
        <v>37456357</v>
      </c>
      <c r="E36" s="108">
        <v>21963978</v>
      </c>
      <c r="F36" s="108">
        <v>21399670.489999998</v>
      </c>
      <c r="G36" s="69">
        <v>15492379</v>
      </c>
    </row>
    <row r="37" spans="1:8" x14ac:dyDescent="0.25">
      <c r="A37" s="62" t="s">
        <v>72</v>
      </c>
      <c r="B37" s="69">
        <v>477351490</v>
      </c>
      <c r="C37" s="69">
        <v>-5694776.3799999999</v>
      </c>
      <c r="D37" s="69">
        <v>471656713.62</v>
      </c>
      <c r="E37" s="108">
        <v>289552248.79000002</v>
      </c>
      <c r="F37" s="108">
        <v>282080373.47000003</v>
      </c>
      <c r="G37" s="69">
        <v>182104464.83000001</v>
      </c>
    </row>
    <row r="38" spans="1:8" x14ac:dyDescent="0.25">
      <c r="A38" s="63" t="s">
        <v>124</v>
      </c>
      <c r="B38" s="70">
        <f>SUM(B39:B47)</f>
        <v>17561338267</v>
      </c>
      <c r="C38" s="70">
        <f t="shared" ref="C38:G38" si="3">SUM(C39:C47)</f>
        <v>867771334.04999995</v>
      </c>
      <c r="D38" s="70">
        <f t="shared" si="3"/>
        <v>18429109601.049999</v>
      </c>
      <c r="E38" s="109">
        <f t="shared" si="3"/>
        <v>11517325294.59</v>
      </c>
      <c r="F38" s="109">
        <f t="shared" si="3"/>
        <v>11000364178.550001</v>
      </c>
      <c r="G38" s="70">
        <f t="shared" si="3"/>
        <v>6911784306.46</v>
      </c>
      <c r="H38" s="1"/>
    </row>
    <row r="39" spans="1:8" x14ac:dyDescent="0.25">
      <c r="A39" s="62" t="s">
        <v>125</v>
      </c>
      <c r="B39" s="69">
        <v>13758859349</v>
      </c>
      <c r="C39" s="69">
        <v>358944005.66000003</v>
      </c>
      <c r="D39" s="69">
        <v>14117803354.66</v>
      </c>
      <c r="E39" s="108">
        <v>9431040458.1200008</v>
      </c>
      <c r="F39" s="108">
        <v>9187113734.4300003</v>
      </c>
      <c r="G39" s="69">
        <v>4686762896.54</v>
      </c>
    </row>
    <row r="40" spans="1:8" x14ac:dyDescent="0.25">
      <c r="A40" s="62" t="s">
        <v>126</v>
      </c>
      <c r="B40" s="69">
        <v>11989000</v>
      </c>
      <c r="C40" s="69">
        <v>65348860</v>
      </c>
      <c r="D40" s="69">
        <v>77337860</v>
      </c>
      <c r="E40" s="108">
        <v>68042105</v>
      </c>
      <c r="F40" s="108">
        <v>67783745</v>
      </c>
      <c r="G40" s="69">
        <v>9295755</v>
      </c>
    </row>
    <row r="41" spans="1:8" x14ac:dyDescent="0.25">
      <c r="A41" s="62" t="s">
        <v>127</v>
      </c>
      <c r="B41" s="69">
        <v>958339032</v>
      </c>
      <c r="C41" s="69">
        <v>251945288.09999999</v>
      </c>
      <c r="D41" s="69">
        <v>1210284320.0999999</v>
      </c>
      <c r="E41" s="108">
        <v>957299112.73000002</v>
      </c>
      <c r="F41" s="108">
        <v>787203887.75</v>
      </c>
      <c r="G41" s="69">
        <v>252985207.37</v>
      </c>
    </row>
    <row r="42" spans="1:8" x14ac:dyDescent="0.25">
      <c r="A42" s="62" t="s">
        <v>128</v>
      </c>
      <c r="B42" s="69">
        <v>483622295</v>
      </c>
      <c r="C42" s="69">
        <v>65048639.289999999</v>
      </c>
      <c r="D42" s="69">
        <v>548670934.28999996</v>
      </c>
      <c r="E42" s="108">
        <v>392086337.13</v>
      </c>
      <c r="F42" s="108">
        <v>307039247.58999997</v>
      </c>
      <c r="G42" s="69">
        <v>156584597.16</v>
      </c>
    </row>
    <row r="43" spans="1:8" x14ac:dyDescent="0.25">
      <c r="A43" s="62" t="s">
        <v>53</v>
      </c>
      <c r="B43" s="69">
        <v>1729716767</v>
      </c>
      <c r="C43" s="69">
        <v>0</v>
      </c>
      <c r="D43" s="69">
        <v>1729716767</v>
      </c>
      <c r="E43" s="108">
        <v>519900491.61000001</v>
      </c>
      <c r="F43" s="108">
        <v>507955744.77999997</v>
      </c>
      <c r="G43" s="69">
        <v>1209816275.3900001</v>
      </c>
    </row>
    <row r="44" spans="1:8" x14ac:dyDescent="0.25">
      <c r="A44" s="62" t="s">
        <v>129</v>
      </c>
      <c r="B44" s="69">
        <v>6000000</v>
      </c>
      <c r="C44" s="69">
        <v>127733328</v>
      </c>
      <c r="D44" s="69">
        <v>133733328</v>
      </c>
      <c r="E44" s="108">
        <v>133733328</v>
      </c>
      <c r="F44" s="108">
        <v>130000000</v>
      </c>
      <c r="G44" s="69">
        <v>0</v>
      </c>
    </row>
    <row r="45" spans="1:8" x14ac:dyDescent="0.25">
      <c r="A45" s="62" t="s">
        <v>130</v>
      </c>
      <c r="B45" s="69">
        <v>592380800</v>
      </c>
      <c r="C45" s="69">
        <v>0</v>
      </c>
      <c r="D45" s="69">
        <v>592380800</v>
      </c>
      <c r="E45" s="108">
        <v>0</v>
      </c>
      <c r="F45" s="108">
        <v>0</v>
      </c>
      <c r="G45" s="69">
        <v>592380800</v>
      </c>
    </row>
    <row r="46" spans="1:8" x14ac:dyDescent="0.25">
      <c r="A46" s="62" t="s">
        <v>131</v>
      </c>
      <c r="B46" s="69">
        <v>20431024</v>
      </c>
      <c r="C46" s="69">
        <v>-1248787</v>
      </c>
      <c r="D46" s="69">
        <v>19182237</v>
      </c>
      <c r="E46" s="108">
        <v>15223462</v>
      </c>
      <c r="F46" s="108">
        <v>13267819</v>
      </c>
      <c r="G46" s="69">
        <v>3958775</v>
      </c>
    </row>
    <row r="47" spans="1:8" x14ac:dyDescent="0.25">
      <c r="A47" s="62" t="s">
        <v>132</v>
      </c>
      <c r="B47" s="69">
        <v>0</v>
      </c>
      <c r="C47" s="69">
        <v>0</v>
      </c>
      <c r="D47" s="69">
        <v>0</v>
      </c>
      <c r="E47" s="108">
        <v>0</v>
      </c>
      <c r="F47" s="108">
        <v>0</v>
      </c>
      <c r="G47" s="69">
        <v>0</v>
      </c>
    </row>
    <row r="48" spans="1:8" x14ac:dyDescent="0.25">
      <c r="A48" s="63" t="s">
        <v>133</v>
      </c>
      <c r="B48" s="70">
        <f>SUM(B49:B57)</f>
        <v>218799970</v>
      </c>
      <c r="C48" s="70">
        <f t="shared" ref="C48:G48" si="4">SUM(C49:C57)</f>
        <v>534952444.63999993</v>
      </c>
      <c r="D48" s="70">
        <f t="shared" si="4"/>
        <v>753752414.63999987</v>
      </c>
      <c r="E48" s="109">
        <f t="shared" si="4"/>
        <v>83451436.860000014</v>
      </c>
      <c r="F48" s="109">
        <f t="shared" si="4"/>
        <v>79645337.069999993</v>
      </c>
      <c r="G48" s="70">
        <f t="shared" si="4"/>
        <v>670300977.77999997</v>
      </c>
      <c r="H48" s="1"/>
    </row>
    <row r="49" spans="1:8" x14ac:dyDescent="0.25">
      <c r="A49" s="62" t="s">
        <v>134</v>
      </c>
      <c r="B49" s="69">
        <v>26958073</v>
      </c>
      <c r="C49" s="69">
        <v>-7310260.5199999996</v>
      </c>
      <c r="D49" s="69">
        <v>19647812.48</v>
      </c>
      <c r="E49" s="108">
        <v>16728329.300000001</v>
      </c>
      <c r="F49" s="108">
        <v>14435198.390000001</v>
      </c>
      <c r="G49" s="69">
        <v>2919483.18</v>
      </c>
    </row>
    <row r="50" spans="1:8" x14ac:dyDescent="0.25">
      <c r="A50" s="62" t="s">
        <v>135</v>
      </c>
      <c r="B50" s="69">
        <v>36900401</v>
      </c>
      <c r="C50" s="69">
        <v>-29616354.18</v>
      </c>
      <c r="D50" s="69">
        <v>7284046.8200000003</v>
      </c>
      <c r="E50" s="108">
        <v>2106551.81</v>
      </c>
      <c r="F50" s="108">
        <v>1812611.35</v>
      </c>
      <c r="G50" s="69">
        <v>5177495.01</v>
      </c>
    </row>
    <row r="51" spans="1:8" x14ac:dyDescent="0.25">
      <c r="A51" s="62" t="s">
        <v>136</v>
      </c>
      <c r="B51" s="69">
        <v>3807691</v>
      </c>
      <c r="C51" s="69">
        <v>3613452.55</v>
      </c>
      <c r="D51" s="69">
        <v>7421143.5499999998</v>
      </c>
      <c r="E51" s="108">
        <v>6162219.5499999998</v>
      </c>
      <c r="F51" s="108">
        <v>6162219.5499999998</v>
      </c>
      <c r="G51" s="69">
        <v>1258924</v>
      </c>
    </row>
    <row r="52" spans="1:8" x14ac:dyDescent="0.25">
      <c r="A52" s="62" t="s">
        <v>137</v>
      </c>
      <c r="B52" s="69">
        <v>142250000</v>
      </c>
      <c r="C52" s="69">
        <v>-7878173.7800000003</v>
      </c>
      <c r="D52" s="69">
        <v>134371826.22</v>
      </c>
      <c r="E52" s="108">
        <v>53677237.619999997</v>
      </c>
      <c r="F52" s="108">
        <v>53677237.619999997</v>
      </c>
      <c r="G52" s="69">
        <v>80694588.599999994</v>
      </c>
    </row>
    <row r="53" spans="1:8" x14ac:dyDescent="0.25">
      <c r="A53" s="62" t="s">
        <v>138</v>
      </c>
      <c r="B53" s="69">
        <v>1010745</v>
      </c>
      <c r="C53" s="69">
        <v>618420</v>
      </c>
      <c r="D53" s="69">
        <v>1629165</v>
      </c>
      <c r="E53" s="108">
        <v>0</v>
      </c>
      <c r="F53" s="108">
        <v>0</v>
      </c>
      <c r="G53" s="69">
        <v>1629165</v>
      </c>
    </row>
    <row r="54" spans="1:8" x14ac:dyDescent="0.25">
      <c r="A54" s="62" t="s">
        <v>139</v>
      </c>
      <c r="B54" s="69">
        <v>2796139</v>
      </c>
      <c r="C54" s="69">
        <v>568176082.30999994</v>
      </c>
      <c r="D54" s="69">
        <v>570972221.30999994</v>
      </c>
      <c r="E54" s="108">
        <v>2887047.18</v>
      </c>
      <c r="F54" s="108">
        <v>1893105.16</v>
      </c>
      <c r="G54" s="69">
        <v>568085174.13</v>
      </c>
    </row>
    <row r="55" spans="1:8" x14ac:dyDescent="0.25">
      <c r="A55" s="62" t="s">
        <v>140</v>
      </c>
      <c r="B55" s="69">
        <v>0</v>
      </c>
      <c r="C55" s="69">
        <v>0</v>
      </c>
      <c r="D55" s="69">
        <v>0</v>
      </c>
      <c r="E55" s="108">
        <v>0</v>
      </c>
      <c r="F55" s="108">
        <v>0</v>
      </c>
      <c r="G55" s="69">
        <v>0</v>
      </c>
    </row>
    <row r="56" spans="1:8" x14ac:dyDescent="0.25">
      <c r="A56" s="62" t="s">
        <v>141</v>
      </c>
      <c r="B56" s="69">
        <v>0</v>
      </c>
      <c r="C56" s="69">
        <v>0</v>
      </c>
      <c r="D56" s="69">
        <v>0</v>
      </c>
      <c r="E56" s="108">
        <v>0</v>
      </c>
      <c r="F56" s="108">
        <v>0</v>
      </c>
      <c r="G56" s="69">
        <v>0</v>
      </c>
    </row>
    <row r="57" spans="1:8" x14ac:dyDescent="0.25">
      <c r="A57" s="62" t="s">
        <v>142</v>
      </c>
      <c r="B57" s="69">
        <v>5076921</v>
      </c>
      <c r="C57" s="69">
        <v>7349278.2599999998</v>
      </c>
      <c r="D57" s="69">
        <v>12426199.26</v>
      </c>
      <c r="E57" s="108">
        <v>1890051.4</v>
      </c>
      <c r="F57" s="108">
        <v>1664965</v>
      </c>
      <c r="G57" s="69">
        <v>10536147.859999999</v>
      </c>
    </row>
    <row r="58" spans="1:8" x14ac:dyDescent="0.25">
      <c r="A58" s="63" t="s">
        <v>143</v>
      </c>
      <c r="B58" s="70">
        <f>SUM(B59:B61)</f>
        <v>1999521505</v>
      </c>
      <c r="C58" s="70">
        <f t="shared" ref="C58:G58" si="5">SUM(C59:C61)</f>
        <v>-69248284.020000011</v>
      </c>
      <c r="D58" s="70">
        <f t="shared" si="5"/>
        <v>1930273220.98</v>
      </c>
      <c r="E58" s="109">
        <f t="shared" si="5"/>
        <v>880198737.99000001</v>
      </c>
      <c r="F58" s="109">
        <f t="shared" si="5"/>
        <v>880198737.99000001</v>
      </c>
      <c r="G58" s="70">
        <f t="shared" si="5"/>
        <v>1050074482.99</v>
      </c>
      <c r="H58" s="1"/>
    </row>
    <row r="59" spans="1:8" x14ac:dyDescent="0.25">
      <c r="A59" s="62" t="s">
        <v>144</v>
      </c>
      <c r="B59" s="69">
        <v>1825500000</v>
      </c>
      <c r="C59" s="69">
        <v>40951537.57</v>
      </c>
      <c r="D59" s="69">
        <v>1866451537.5699999</v>
      </c>
      <c r="E59" s="108">
        <v>870686004.74000001</v>
      </c>
      <c r="F59" s="108">
        <v>870686004.74000001</v>
      </c>
      <c r="G59" s="69">
        <v>995765532.83000004</v>
      </c>
    </row>
    <row r="60" spans="1:8" x14ac:dyDescent="0.25">
      <c r="A60" s="62" t="s">
        <v>145</v>
      </c>
      <c r="B60" s="69">
        <v>174021505</v>
      </c>
      <c r="C60" s="69">
        <v>-110199821.59</v>
      </c>
      <c r="D60" s="69">
        <v>63821683.409999996</v>
      </c>
      <c r="E60" s="108">
        <v>9512733.25</v>
      </c>
      <c r="F60" s="108">
        <v>9512733.25</v>
      </c>
      <c r="G60" s="69">
        <v>54308950.159999996</v>
      </c>
    </row>
    <row r="61" spans="1:8" x14ac:dyDescent="0.25">
      <c r="A61" s="62" t="s">
        <v>146</v>
      </c>
      <c r="B61" s="69">
        <v>0</v>
      </c>
      <c r="C61" s="69">
        <v>0</v>
      </c>
      <c r="D61" s="69">
        <v>0</v>
      </c>
      <c r="E61" s="108">
        <v>0</v>
      </c>
      <c r="F61" s="108">
        <v>0</v>
      </c>
      <c r="G61" s="69">
        <v>0</v>
      </c>
    </row>
    <row r="62" spans="1:8" x14ac:dyDescent="0.25">
      <c r="A62" s="63" t="s">
        <v>147</v>
      </c>
      <c r="B62" s="70">
        <f>SUM(B63:B69)</f>
        <v>17254646</v>
      </c>
      <c r="C62" s="70">
        <f t="shared" ref="C62:G62" si="6">SUM(C63:C69)</f>
        <v>70382344.010000005</v>
      </c>
      <c r="D62" s="70">
        <f t="shared" si="6"/>
        <v>87636990.010000005</v>
      </c>
      <c r="E62" s="109">
        <f t="shared" si="6"/>
        <v>83220866.010000005</v>
      </c>
      <c r="F62" s="109">
        <f t="shared" si="6"/>
        <v>55220866.009999998</v>
      </c>
      <c r="G62" s="70">
        <f t="shared" si="6"/>
        <v>4416124</v>
      </c>
      <c r="H62" s="1"/>
    </row>
    <row r="63" spans="1:8" x14ac:dyDescent="0.25">
      <c r="A63" s="62" t="s">
        <v>148</v>
      </c>
      <c r="B63" s="69">
        <v>9000000</v>
      </c>
      <c r="C63" s="69">
        <v>72000000</v>
      </c>
      <c r="D63" s="69">
        <v>81000000</v>
      </c>
      <c r="E63" s="108">
        <v>77000000</v>
      </c>
      <c r="F63" s="108">
        <v>50000000</v>
      </c>
      <c r="G63" s="69">
        <v>4000000</v>
      </c>
    </row>
    <row r="64" spans="1:8" x14ac:dyDescent="0.25">
      <c r="A64" s="62" t="s">
        <v>149</v>
      </c>
      <c r="B64" s="69">
        <v>1754646</v>
      </c>
      <c r="C64" s="69">
        <v>-142074</v>
      </c>
      <c r="D64" s="69">
        <v>1612572</v>
      </c>
      <c r="E64" s="108">
        <v>1196449</v>
      </c>
      <c r="F64" s="108">
        <v>1196449</v>
      </c>
      <c r="G64" s="69">
        <v>416123</v>
      </c>
    </row>
    <row r="65" spans="1:8" x14ac:dyDescent="0.25">
      <c r="A65" s="62" t="s">
        <v>150</v>
      </c>
      <c r="B65" s="69">
        <v>0</v>
      </c>
      <c r="C65" s="69">
        <v>0</v>
      </c>
      <c r="D65" s="69">
        <v>0</v>
      </c>
      <c r="E65" s="108">
        <v>0</v>
      </c>
      <c r="F65" s="108">
        <v>0</v>
      </c>
      <c r="G65" s="69">
        <v>0</v>
      </c>
    </row>
    <row r="66" spans="1:8" x14ac:dyDescent="0.25">
      <c r="A66" s="62" t="s">
        <v>151</v>
      </c>
      <c r="B66" s="69">
        <v>0</v>
      </c>
      <c r="C66" s="69">
        <v>0</v>
      </c>
      <c r="D66" s="69">
        <v>0</v>
      </c>
      <c r="E66" s="108">
        <v>0</v>
      </c>
      <c r="F66" s="108">
        <v>0</v>
      </c>
      <c r="G66" s="69">
        <v>0</v>
      </c>
    </row>
    <row r="67" spans="1:8" x14ac:dyDescent="0.25">
      <c r="A67" s="62" t="s">
        <v>152</v>
      </c>
      <c r="B67" s="69">
        <v>3500000</v>
      </c>
      <c r="C67" s="69">
        <v>-1500000</v>
      </c>
      <c r="D67" s="69">
        <v>2000000</v>
      </c>
      <c r="E67" s="108">
        <v>2000000</v>
      </c>
      <c r="F67" s="108">
        <v>1000000</v>
      </c>
      <c r="G67" s="69">
        <v>0</v>
      </c>
    </row>
    <row r="68" spans="1:8" x14ac:dyDescent="0.25">
      <c r="A68" s="62" t="s">
        <v>153</v>
      </c>
      <c r="B68" s="69">
        <v>0</v>
      </c>
      <c r="C68" s="69">
        <v>0</v>
      </c>
      <c r="D68" s="69">
        <v>0</v>
      </c>
      <c r="E68" s="108">
        <v>0</v>
      </c>
      <c r="F68" s="108">
        <v>0</v>
      </c>
      <c r="G68" s="69">
        <v>0</v>
      </c>
    </row>
    <row r="69" spans="1:8" x14ac:dyDescent="0.25">
      <c r="A69" s="62" t="s">
        <v>154</v>
      </c>
      <c r="B69" s="69">
        <v>3000000</v>
      </c>
      <c r="C69" s="69">
        <v>24418.01</v>
      </c>
      <c r="D69" s="69">
        <v>3024418.01</v>
      </c>
      <c r="E69" s="108">
        <v>3024417.01</v>
      </c>
      <c r="F69" s="108">
        <v>3024417.01</v>
      </c>
      <c r="G69" s="69">
        <v>1</v>
      </c>
    </row>
    <row r="70" spans="1:8" x14ac:dyDescent="0.25">
      <c r="A70" s="63" t="s">
        <v>155</v>
      </c>
      <c r="B70" s="70">
        <f>SUM(B71:B73)</f>
        <v>6860094046</v>
      </c>
      <c r="C70" s="70">
        <f t="shared" ref="C70:G70" si="7">SUM(C71:C73)</f>
        <v>-22336171.690000001</v>
      </c>
      <c r="D70" s="70">
        <f t="shared" si="7"/>
        <v>6837757874.3099995</v>
      </c>
      <c r="E70" s="109">
        <f t="shared" si="7"/>
        <v>5359425723.9800005</v>
      </c>
      <c r="F70" s="109">
        <f t="shared" si="7"/>
        <v>5359401564.6900005</v>
      </c>
      <c r="G70" s="70">
        <f t="shared" si="7"/>
        <v>1478332150.3299999</v>
      </c>
      <c r="H70" s="1"/>
    </row>
    <row r="71" spans="1:8" x14ac:dyDescent="0.25">
      <c r="A71" s="62" t="s">
        <v>156</v>
      </c>
      <c r="B71" s="69">
        <v>3461781741</v>
      </c>
      <c r="C71" s="69">
        <v>10194195</v>
      </c>
      <c r="D71" s="69">
        <v>3471975936</v>
      </c>
      <c r="E71" s="108">
        <v>2595214972.3800001</v>
      </c>
      <c r="F71" s="108">
        <v>2595190813.0900002</v>
      </c>
      <c r="G71" s="69">
        <v>876760963.62</v>
      </c>
    </row>
    <row r="72" spans="1:8" x14ac:dyDescent="0.25">
      <c r="A72" s="62" t="s">
        <v>157</v>
      </c>
      <c r="B72" s="69">
        <v>3161702458</v>
      </c>
      <c r="C72" s="69">
        <v>-22336171.690000001</v>
      </c>
      <c r="D72" s="69">
        <v>3139366286.3099999</v>
      </c>
      <c r="E72" s="108">
        <v>2598432279</v>
      </c>
      <c r="F72" s="108">
        <v>2598432279</v>
      </c>
      <c r="G72" s="69">
        <v>540934007.30999994</v>
      </c>
    </row>
    <row r="73" spans="1:8" x14ac:dyDescent="0.25">
      <c r="A73" s="62" t="s">
        <v>158</v>
      </c>
      <c r="B73" s="69">
        <v>236609847</v>
      </c>
      <c r="C73" s="69">
        <v>-10194195</v>
      </c>
      <c r="D73" s="69">
        <v>226415652</v>
      </c>
      <c r="E73" s="108">
        <v>165778472.59999999</v>
      </c>
      <c r="F73" s="108">
        <v>165778472.59999999</v>
      </c>
      <c r="G73" s="69">
        <v>60637179.399999999</v>
      </c>
    </row>
    <row r="74" spans="1:8" x14ac:dyDescent="0.25">
      <c r="A74" s="63" t="s">
        <v>159</v>
      </c>
      <c r="B74" s="70">
        <f>SUM(B75:B81)</f>
        <v>927718475</v>
      </c>
      <c r="C74" s="70">
        <f t="shared" ref="C74:G74" si="8">SUM(C75:C81)</f>
        <v>-160139865.64000002</v>
      </c>
      <c r="D74" s="70">
        <f t="shared" si="8"/>
        <v>767578609.3599999</v>
      </c>
      <c r="E74" s="109">
        <f t="shared" si="8"/>
        <v>349591524.25000006</v>
      </c>
      <c r="F74" s="109">
        <f t="shared" si="8"/>
        <v>349591524.25000006</v>
      </c>
      <c r="G74" s="70">
        <f t="shared" si="8"/>
        <v>417987085.10999995</v>
      </c>
      <c r="H74" s="1"/>
    </row>
    <row r="75" spans="1:8" x14ac:dyDescent="0.25">
      <c r="A75" s="62" t="s">
        <v>160</v>
      </c>
      <c r="B75" s="69">
        <v>312500605</v>
      </c>
      <c r="C75" s="69">
        <v>-160160837.62</v>
      </c>
      <c r="D75" s="69">
        <v>152339767.38</v>
      </c>
      <c r="E75" s="108">
        <v>98372231.030000001</v>
      </c>
      <c r="F75" s="108">
        <v>98372231.030000001</v>
      </c>
      <c r="G75" s="69">
        <v>53967536.350000001</v>
      </c>
    </row>
    <row r="76" spans="1:8" x14ac:dyDescent="0.25">
      <c r="A76" s="62" t="s">
        <v>161</v>
      </c>
      <c r="B76" s="69">
        <v>544718673</v>
      </c>
      <c r="C76" s="69">
        <v>-4048790.34</v>
      </c>
      <c r="D76" s="69">
        <v>540669882.65999997</v>
      </c>
      <c r="E76" s="108">
        <v>232312722.31999999</v>
      </c>
      <c r="F76" s="108">
        <v>232312722.31999999</v>
      </c>
      <c r="G76" s="69">
        <v>308357160.33999997</v>
      </c>
    </row>
    <row r="77" spans="1:8" x14ac:dyDescent="0.25">
      <c r="A77" s="62" t="s">
        <v>162</v>
      </c>
      <c r="B77" s="69">
        <v>0</v>
      </c>
      <c r="C77" s="69">
        <v>0</v>
      </c>
      <c r="D77" s="69">
        <v>0</v>
      </c>
      <c r="E77" s="108">
        <v>0</v>
      </c>
      <c r="F77" s="108">
        <v>0</v>
      </c>
      <c r="G77" s="69">
        <v>0</v>
      </c>
    </row>
    <row r="78" spans="1:8" x14ac:dyDescent="0.25">
      <c r="A78" s="62" t="s">
        <v>163</v>
      </c>
      <c r="B78" s="69">
        <v>46358000</v>
      </c>
      <c r="C78" s="69">
        <v>7381403.2599999998</v>
      </c>
      <c r="D78" s="69">
        <v>53739403.259999998</v>
      </c>
      <c r="E78" s="108">
        <v>8250244.7999999998</v>
      </c>
      <c r="F78" s="108">
        <v>8250244.7999999998</v>
      </c>
      <c r="G78" s="69">
        <v>45489158.460000001</v>
      </c>
    </row>
    <row r="79" spans="1:8" x14ac:dyDescent="0.25">
      <c r="A79" s="62" t="s">
        <v>164</v>
      </c>
      <c r="B79" s="69">
        <v>24141197</v>
      </c>
      <c r="C79" s="69">
        <v>-3311640.94</v>
      </c>
      <c r="D79" s="69">
        <v>20829556.059999999</v>
      </c>
      <c r="E79" s="108">
        <v>10656326.1</v>
      </c>
      <c r="F79" s="108">
        <v>10656326.1</v>
      </c>
      <c r="G79" s="69">
        <v>10173229.960000001</v>
      </c>
    </row>
    <row r="80" spans="1:8" x14ac:dyDescent="0.25">
      <c r="A80" s="62" t="s">
        <v>165</v>
      </c>
      <c r="B80" s="69">
        <v>0</v>
      </c>
      <c r="C80" s="69">
        <v>0</v>
      </c>
      <c r="D80" s="69">
        <v>0</v>
      </c>
      <c r="E80" s="108">
        <v>0</v>
      </c>
      <c r="F80" s="108">
        <v>0</v>
      </c>
      <c r="G80" s="69">
        <v>0</v>
      </c>
    </row>
    <row r="81" spans="1:8" x14ac:dyDescent="0.25">
      <c r="A81" s="62" t="s">
        <v>166</v>
      </c>
      <c r="B81" s="69">
        <v>0</v>
      </c>
      <c r="C81" s="69">
        <v>0</v>
      </c>
      <c r="D81" s="69">
        <v>0</v>
      </c>
      <c r="E81" s="108">
        <v>0</v>
      </c>
      <c r="F81" s="108">
        <v>0</v>
      </c>
      <c r="G81" s="69">
        <v>0</v>
      </c>
    </row>
    <row r="82" spans="1:8" x14ac:dyDescent="0.25">
      <c r="A82" s="102" t="s">
        <v>62</v>
      </c>
      <c r="B82" s="106">
        <f>B10+B18+B28+B38+B48+B58+B62+B70+B74</f>
        <v>44096239578</v>
      </c>
      <c r="C82" s="106">
        <f t="shared" ref="C82:G82" si="9">C10+C18+C28+C38+C48+C58+C62+C70+C74</f>
        <v>1545595395.5799997</v>
      </c>
      <c r="D82" s="106">
        <f t="shared" si="9"/>
        <v>45641834973.580002</v>
      </c>
      <c r="E82" s="110">
        <f t="shared" si="9"/>
        <v>29186165915.09</v>
      </c>
      <c r="F82" s="110">
        <f t="shared" si="9"/>
        <v>28286530191.620003</v>
      </c>
      <c r="G82" s="106">
        <f t="shared" si="9"/>
        <v>16455669058.49</v>
      </c>
      <c r="H82" s="1"/>
    </row>
    <row r="83" spans="1:8" x14ac:dyDescent="0.25">
      <c r="A83" s="10"/>
      <c r="B83" s="10"/>
      <c r="C83" s="10"/>
      <c r="D83" s="10"/>
      <c r="E83" s="10"/>
      <c r="F83" s="10"/>
      <c r="G83" s="10"/>
    </row>
    <row r="84" spans="1:8" x14ac:dyDescent="0.25">
      <c r="A84" s="10" t="s">
        <v>24</v>
      </c>
      <c r="B84" s="10"/>
      <c r="C84" s="10"/>
      <c r="D84" s="10"/>
      <c r="E84" s="10"/>
      <c r="F84" s="10"/>
      <c r="G84" s="10"/>
    </row>
    <row r="85" spans="1:8" x14ac:dyDescent="0.25">
      <c r="A85" s="10"/>
      <c r="B85" s="10"/>
      <c r="C85" s="10"/>
      <c r="D85" s="10"/>
      <c r="E85" s="10"/>
      <c r="F85" s="10"/>
      <c r="G85" s="10"/>
    </row>
    <row r="86" spans="1:8" x14ac:dyDescent="0.25">
      <c r="A86" s="10"/>
      <c r="B86" s="10"/>
      <c r="C86" s="10"/>
      <c r="D86" s="10"/>
      <c r="E86" s="10"/>
      <c r="F86" s="10"/>
      <c r="G86" s="10"/>
    </row>
    <row r="87" spans="1:8" x14ac:dyDescent="0.25">
      <c r="A87" s="10"/>
      <c r="B87" s="10"/>
      <c r="C87" s="10"/>
      <c r="D87" s="10"/>
      <c r="E87" s="10"/>
      <c r="F87" s="10"/>
      <c r="G87" s="10"/>
    </row>
    <row r="88" spans="1:8" x14ac:dyDescent="0.25">
      <c r="A88" s="10"/>
      <c r="B88" s="10"/>
      <c r="C88" s="10"/>
      <c r="D88" s="10"/>
      <c r="E88" s="10"/>
      <c r="F88" s="10"/>
      <c r="G88" s="10"/>
    </row>
    <row r="89" spans="1:8" x14ac:dyDescent="0.25">
      <c r="A89" s="10"/>
      <c r="B89" s="10"/>
      <c r="C89" s="10"/>
      <c r="D89" s="10"/>
      <c r="E89" s="10"/>
      <c r="F89" s="10"/>
      <c r="G89" s="10"/>
    </row>
    <row r="90" spans="1:8" x14ac:dyDescent="0.25">
      <c r="A90" s="10"/>
      <c r="B90" s="10"/>
      <c r="C90" s="10"/>
      <c r="D90" s="10"/>
      <c r="E90" s="10"/>
      <c r="F90" s="10"/>
      <c r="G90" s="10"/>
    </row>
  </sheetData>
  <mergeCells count="6">
    <mergeCell ref="A6:G6"/>
    <mergeCell ref="A1:G1"/>
    <mergeCell ref="A2:G2"/>
    <mergeCell ref="A3:G3"/>
    <mergeCell ref="A4:G4"/>
    <mergeCell ref="A5:G5"/>
  </mergeCells>
  <printOptions horizontalCentered="1" verticalCentered="1"/>
  <pageMargins left="0.39370078740157483" right="0.39370078740157483" top="0.39370078740157483" bottom="0.39370078740157483" header="0" footer="0"/>
  <pageSetup scale="76" fitToHeight="0" orientation="landscape" horizontalDpi="1200" verticalDpi="1200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H50"/>
  <sheetViews>
    <sheetView showGridLines="0" workbookViewId="0">
      <selection activeCell="D48" sqref="D48"/>
    </sheetView>
  </sheetViews>
  <sheetFormatPr baseColWidth="10" defaultRowHeight="15" x14ac:dyDescent="0.25"/>
  <cols>
    <col min="1" max="1" width="64.7109375" customWidth="1"/>
    <col min="2" max="2" width="17.42578125" customWidth="1"/>
    <col min="3" max="3" width="15.7109375" customWidth="1"/>
    <col min="4" max="4" width="18.140625" customWidth="1"/>
    <col min="5" max="5" width="17.85546875" customWidth="1"/>
    <col min="6" max="6" width="17.5703125" customWidth="1"/>
    <col min="7" max="7" width="18.42578125" customWidth="1"/>
  </cols>
  <sheetData>
    <row r="1" spans="1:8" x14ac:dyDescent="0.25">
      <c r="A1" s="117" t="s">
        <v>0</v>
      </c>
      <c r="B1" s="117"/>
      <c r="C1" s="117"/>
      <c r="D1" s="117"/>
      <c r="E1" s="117"/>
      <c r="F1" s="117"/>
      <c r="G1" s="117"/>
    </row>
    <row r="2" spans="1:8" x14ac:dyDescent="0.25">
      <c r="A2" s="117" t="s">
        <v>5</v>
      </c>
      <c r="B2" s="117"/>
      <c r="C2" s="117"/>
      <c r="D2" s="117"/>
      <c r="E2" s="117"/>
      <c r="F2" s="117"/>
      <c r="G2" s="117"/>
    </row>
    <row r="3" spans="1:8" x14ac:dyDescent="0.25">
      <c r="A3" s="117" t="s">
        <v>1</v>
      </c>
      <c r="B3" s="117"/>
      <c r="C3" s="117"/>
      <c r="D3" s="117"/>
      <c r="E3" s="117"/>
      <c r="F3" s="117"/>
      <c r="G3" s="117"/>
    </row>
    <row r="4" spans="1:8" x14ac:dyDescent="0.25">
      <c r="A4" s="117" t="s">
        <v>63</v>
      </c>
      <c r="B4" s="117"/>
      <c r="C4" s="117"/>
      <c r="D4" s="117"/>
      <c r="E4" s="117"/>
      <c r="F4" s="117"/>
      <c r="G4" s="117"/>
    </row>
    <row r="5" spans="1:8" x14ac:dyDescent="0.25">
      <c r="A5" s="117" t="s">
        <v>3</v>
      </c>
      <c r="B5" s="117"/>
      <c r="C5" s="117"/>
      <c r="D5" s="117"/>
      <c r="E5" s="117"/>
      <c r="F5" s="117"/>
      <c r="G5" s="117"/>
    </row>
    <row r="6" spans="1:8" x14ac:dyDescent="0.25">
      <c r="A6" s="117" t="s">
        <v>4</v>
      </c>
      <c r="B6" s="117"/>
      <c r="C6" s="117"/>
      <c r="D6" s="117"/>
      <c r="E6" s="117"/>
      <c r="F6" s="117"/>
      <c r="G6" s="117"/>
    </row>
    <row r="7" spans="1:8" x14ac:dyDescent="0.25">
      <c r="A7" s="3"/>
      <c r="B7" s="3"/>
      <c r="C7" s="3"/>
      <c r="D7" s="3"/>
      <c r="E7" s="3"/>
      <c r="F7" s="3"/>
      <c r="G7" s="3"/>
    </row>
    <row r="8" spans="1:8" ht="27" x14ac:dyDescent="0.25">
      <c r="A8" s="26" t="s">
        <v>9</v>
      </c>
      <c r="B8" s="66" t="s">
        <v>26</v>
      </c>
      <c r="C8" s="66" t="s">
        <v>27</v>
      </c>
      <c r="D8" s="66" t="s">
        <v>28</v>
      </c>
      <c r="E8" s="66" t="s">
        <v>7</v>
      </c>
      <c r="F8" s="66" t="s">
        <v>8</v>
      </c>
      <c r="G8" s="66" t="s">
        <v>29</v>
      </c>
    </row>
    <row r="9" spans="1:8" x14ac:dyDescent="0.25">
      <c r="A9" s="61"/>
      <c r="B9" s="67">
        <v>1</v>
      </c>
      <c r="C9" s="67">
        <v>2</v>
      </c>
      <c r="D9" s="67" t="s">
        <v>30</v>
      </c>
      <c r="E9" s="67">
        <v>4</v>
      </c>
      <c r="F9" s="67">
        <v>5</v>
      </c>
      <c r="G9" s="67" t="s">
        <v>31</v>
      </c>
    </row>
    <row r="10" spans="1:8" x14ac:dyDescent="0.25">
      <c r="A10" s="63" t="s">
        <v>64</v>
      </c>
      <c r="B10" s="73">
        <v>8626632233</v>
      </c>
      <c r="C10" s="73">
        <v>1007149692.72</v>
      </c>
      <c r="D10" s="73">
        <v>9633781925.7199993</v>
      </c>
      <c r="E10" s="73">
        <v>5149656168.4799995</v>
      </c>
      <c r="F10" s="73">
        <v>4872080936.8299999</v>
      </c>
      <c r="G10" s="7">
        <v>4484125757.2399998</v>
      </c>
      <c r="H10" s="1"/>
    </row>
    <row r="11" spans="1:8" x14ac:dyDescent="0.25">
      <c r="A11" s="62" t="s">
        <v>65</v>
      </c>
      <c r="B11" s="69">
        <v>164559360</v>
      </c>
      <c r="C11" s="69">
        <v>11197260</v>
      </c>
      <c r="D11" s="69">
        <v>175756620</v>
      </c>
      <c r="E11" s="69">
        <v>127122318</v>
      </c>
      <c r="F11" s="69">
        <v>127122318</v>
      </c>
      <c r="G11" s="8">
        <v>48634302</v>
      </c>
    </row>
    <row r="12" spans="1:8" x14ac:dyDescent="0.25">
      <c r="A12" s="62" t="s">
        <v>66</v>
      </c>
      <c r="B12" s="69">
        <v>1470062957</v>
      </c>
      <c r="C12" s="69">
        <v>-50355649.560000002</v>
      </c>
      <c r="D12" s="69">
        <v>1419707307.4400001</v>
      </c>
      <c r="E12" s="69">
        <v>1012148347.1900001</v>
      </c>
      <c r="F12" s="69">
        <v>989164464.75</v>
      </c>
      <c r="G12" s="8">
        <v>407558960.25</v>
      </c>
    </row>
    <row r="13" spans="1:8" x14ac:dyDescent="0.25">
      <c r="A13" s="62" t="s">
        <v>67</v>
      </c>
      <c r="B13" s="69">
        <v>1245942170</v>
      </c>
      <c r="C13" s="69">
        <v>-118969102.68000001</v>
      </c>
      <c r="D13" s="69">
        <v>1126973067.3199999</v>
      </c>
      <c r="E13" s="69">
        <v>655861031.99000001</v>
      </c>
      <c r="F13" s="69">
        <v>628487766.03999996</v>
      </c>
      <c r="G13" s="8">
        <v>471112035.32999998</v>
      </c>
    </row>
    <row r="14" spans="1:8" x14ac:dyDescent="0.25">
      <c r="A14" s="62" t="s">
        <v>68</v>
      </c>
      <c r="B14" s="69">
        <v>0</v>
      </c>
      <c r="C14" s="69">
        <v>0</v>
      </c>
      <c r="D14" s="69">
        <v>0</v>
      </c>
      <c r="E14" s="69">
        <v>0</v>
      </c>
      <c r="F14" s="69">
        <v>0</v>
      </c>
      <c r="G14" s="8">
        <v>0</v>
      </c>
    </row>
    <row r="15" spans="1:8" x14ac:dyDescent="0.25">
      <c r="A15" s="62" t="s">
        <v>69</v>
      </c>
      <c r="B15" s="69">
        <v>312383009</v>
      </c>
      <c r="C15" s="69">
        <v>1034533803.72</v>
      </c>
      <c r="D15" s="69">
        <v>1346916812.72</v>
      </c>
      <c r="E15" s="69">
        <v>244881942.75999999</v>
      </c>
      <c r="F15" s="69">
        <v>231059732.50999999</v>
      </c>
      <c r="G15" s="8">
        <v>1102034869.96</v>
      </c>
    </row>
    <row r="16" spans="1:8" x14ac:dyDescent="0.25">
      <c r="A16" s="62" t="s">
        <v>70</v>
      </c>
      <c r="B16" s="69">
        <v>0</v>
      </c>
      <c r="C16" s="69">
        <v>0</v>
      </c>
      <c r="D16" s="69">
        <v>0</v>
      </c>
      <c r="E16" s="69">
        <v>0</v>
      </c>
      <c r="F16" s="69">
        <v>0</v>
      </c>
      <c r="G16" s="8">
        <v>0</v>
      </c>
    </row>
    <row r="17" spans="1:8" x14ac:dyDescent="0.25">
      <c r="A17" s="62" t="s">
        <v>71</v>
      </c>
      <c r="B17" s="69">
        <v>5058916136</v>
      </c>
      <c r="C17" s="69">
        <v>38941270.25</v>
      </c>
      <c r="D17" s="69">
        <v>5097857406.25</v>
      </c>
      <c r="E17" s="69">
        <v>2811133422.2600002</v>
      </c>
      <c r="F17" s="69">
        <v>2616784025</v>
      </c>
      <c r="G17" s="8">
        <v>2286723983.9899998</v>
      </c>
    </row>
    <row r="18" spans="1:8" x14ac:dyDescent="0.25">
      <c r="A18" s="62" t="s">
        <v>72</v>
      </c>
      <c r="B18" s="69">
        <v>374768601</v>
      </c>
      <c r="C18" s="69">
        <v>91802110.989999995</v>
      </c>
      <c r="D18" s="69">
        <v>466570711.99000001</v>
      </c>
      <c r="E18" s="69">
        <v>298509106.27999997</v>
      </c>
      <c r="F18" s="69">
        <v>279462630.52999997</v>
      </c>
      <c r="G18" s="8">
        <v>168061605.71000001</v>
      </c>
    </row>
    <row r="19" spans="1:8" x14ac:dyDescent="0.25">
      <c r="A19" s="63" t="s">
        <v>73</v>
      </c>
      <c r="B19" s="70">
        <v>25159742562</v>
      </c>
      <c r="C19" s="70">
        <v>292456867.10000002</v>
      </c>
      <c r="D19" s="70">
        <v>25452199429.099998</v>
      </c>
      <c r="E19" s="70">
        <v>16244827010.68</v>
      </c>
      <c r="F19" s="70">
        <v>15796357293.389999</v>
      </c>
      <c r="G19" s="7">
        <v>9207372418.4200001</v>
      </c>
      <c r="H19" s="1"/>
    </row>
    <row r="20" spans="1:8" x14ac:dyDescent="0.25">
      <c r="A20" s="62" t="s">
        <v>74</v>
      </c>
      <c r="B20" s="69">
        <v>175576069</v>
      </c>
      <c r="C20" s="69">
        <v>7208711.6299999999</v>
      </c>
      <c r="D20" s="69">
        <v>182784780.63</v>
      </c>
      <c r="E20" s="69">
        <v>52661161.740000002</v>
      </c>
      <c r="F20" s="69">
        <v>47901365.420000002</v>
      </c>
      <c r="G20" s="8">
        <v>130123618.89</v>
      </c>
    </row>
    <row r="21" spans="1:8" x14ac:dyDescent="0.25">
      <c r="A21" s="62" t="s">
        <v>75</v>
      </c>
      <c r="B21" s="69">
        <v>783107428</v>
      </c>
      <c r="C21" s="69">
        <v>95066673.129999995</v>
      </c>
      <c r="D21" s="69">
        <v>878174101.13</v>
      </c>
      <c r="E21" s="69">
        <v>467724261.99000001</v>
      </c>
      <c r="F21" s="69">
        <v>450883286</v>
      </c>
      <c r="G21" s="8">
        <v>410449839.13999999</v>
      </c>
    </row>
    <row r="22" spans="1:8" x14ac:dyDescent="0.25">
      <c r="A22" s="62" t="s">
        <v>76</v>
      </c>
      <c r="B22" s="69">
        <v>5146692550</v>
      </c>
      <c r="C22" s="69">
        <v>-354599624.86000001</v>
      </c>
      <c r="D22" s="69">
        <v>4792092925.1400003</v>
      </c>
      <c r="E22" s="69">
        <v>3544889619.8800001</v>
      </c>
      <c r="F22" s="69">
        <v>3376020488.02</v>
      </c>
      <c r="G22" s="8">
        <v>1247203305.26</v>
      </c>
    </row>
    <row r="23" spans="1:8" x14ac:dyDescent="0.25">
      <c r="A23" s="62" t="s">
        <v>77</v>
      </c>
      <c r="B23" s="69">
        <v>829647482</v>
      </c>
      <c r="C23" s="69">
        <v>-39070705.039999999</v>
      </c>
      <c r="D23" s="69">
        <v>790576776.96000004</v>
      </c>
      <c r="E23" s="69">
        <v>525931459.06</v>
      </c>
      <c r="F23" s="69">
        <v>512256050.35000002</v>
      </c>
      <c r="G23" s="8">
        <v>264645317.90000001</v>
      </c>
    </row>
    <row r="24" spans="1:8" x14ac:dyDescent="0.25">
      <c r="A24" s="62" t="s">
        <v>78</v>
      </c>
      <c r="B24" s="69">
        <v>12461825727</v>
      </c>
      <c r="C24" s="69">
        <v>-146206154.44999999</v>
      </c>
      <c r="D24" s="69">
        <v>12315619572.549999</v>
      </c>
      <c r="E24" s="69">
        <v>8769838801.6399994</v>
      </c>
      <c r="F24" s="69">
        <v>8706939595.75</v>
      </c>
      <c r="G24" s="8">
        <v>3545780770.9099998</v>
      </c>
    </row>
    <row r="25" spans="1:8" x14ac:dyDescent="0.25">
      <c r="A25" s="62" t="s">
        <v>79</v>
      </c>
      <c r="B25" s="69">
        <v>5552171453</v>
      </c>
      <c r="C25" s="69">
        <v>815852819.36000001</v>
      </c>
      <c r="D25" s="69">
        <v>6368024272.3599997</v>
      </c>
      <c r="E25" s="69">
        <v>2810191486.27</v>
      </c>
      <c r="F25" s="69">
        <v>2631023052.6599998</v>
      </c>
      <c r="G25" s="8">
        <v>3557832786.0900002</v>
      </c>
    </row>
    <row r="26" spans="1:8" x14ac:dyDescent="0.25">
      <c r="A26" s="62" t="s">
        <v>80</v>
      </c>
      <c r="B26" s="69">
        <v>207248931</v>
      </c>
      <c r="C26" s="69">
        <v>-85263994.849999994</v>
      </c>
      <c r="D26" s="69">
        <v>121984936.15000001</v>
      </c>
      <c r="E26" s="69">
        <v>71508384.189999998</v>
      </c>
      <c r="F26" s="69">
        <v>69283336.260000005</v>
      </c>
      <c r="G26" s="8">
        <v>50476551.960000001</v>
      </c>
    </row>
    <row r="27" spans="1:8" x14ac:dyDescent="0.25">
      <c r="A27" s="63" t="s">
        <v>81</v>
      </c>
      <c r="B27" s="70">
        <v>2475134454</v>
      </c>
      <c r="C27" s="70">
        <v>341025468.63999999</v>
      </c>
      <c r="D27" s="70">
        <v>2816159922.6399999</v>
      </c>
      <c r="E27" s="70">
        <v>1972295968.3099999</v>
      </c>
      <c r="F27" s="70">
        <v>1799297934.3</v>
      </c>
      <c r="G27" s="7">
        <v>843863954.33000004</v>
      </c>
      <c r="H27" s="1"/>
    </row>
    <row r="28" spans="1:8" x14ac:dyDescent="0.25">
      <c r="A28" s="62" t="s">
        <v>82</v>
      </c>
      <c r="B28" s="69">
        <v>538986379</v>
      </c>
      <c r="C28" s="69">
        <v>209193848.94</v>
      </c>
      <c r="D28" s="69">
        <v>748180227.94000006</v>
      </c>
      <c r="E28" s="69">
        <v>550553539.92999995</v>
      </c>
      <c r="F28" s="69">
        <v>506458813.47000003</v>
      </c>
      <c r="G28" s="8">
        <v>197626688.00999999</v>
      </c>
    </row>
    <row r="29" spans="1:8" x14ac:dyDescent="0.25">
      <c r="A29" s="62" t="s">
        <v>83</v>
      </c>
      <c r="B29" s="69">
        <v>379164107</v>
      </c>
      <c r="C29" s="69">
        <v>158717700.19999999</v>
      </c>
      <c r="D29" s="69">
        <v>537881807.20000005</v>
      </c>
      <c r="E29" s="69">
        <v>337096836.74000001</v>
      </c>
      <c r="F29" s="69">
        <v>249501888.87</v>
      </c>
      <c r="G29" s="8">
        <v>200784970.46000001</v>
      </c>
    </row>
    <row r="30" spans="1:8" x14ac:dyDescent="0.25">
      <c r="A30" s="62" t="s">
        <v>84</v>
      </c>
      <c r="B30" s="69">
        <v>3472922</v>
      </c>
      <c r="C30" s="69">
        <v>-530857.81999999995</v>
      </c>
      <c r="D30" s="69">
        <v>2942064.18</v>
      </c>
      <c r="E30" s="69">
        <v>2081835.91</v>
      </c>
      <c r="F30" s="69">
        <v>2050118.93</v>
      </c>
      <c r="G30" s="8">
        <v>860228.27</v>
      </c>
    </row>
    <row r="31" spans="1:8" x14ac:dyDescent="0.25">
      <c r="A31" s="62" t="s">
        <v>85</v>
      </c>
      <c r="B31" s="69">
        <v>0</v>
      </c>
      <c r="C31" s="69">
        <v>0</v>
      </c>
      <c r="D31" s="69">
        <v>0</v>
      </c>
      <c r="E31" s="69">
        <v>0</v>
      </c>
      <c r="F31" s="69">
        <v>0</v>
      </c>
      <c r="G31" s="8">
        <v>0</v>
      </c>
    </row>
    <row r="32" spans="1:8" x14ac:dyDescent="0.25">
      <c r="A32" s="62" t="s">
        <v>86</v>
      </c>
      <c r="B32" s="69">
        <v>532924448</v>
      </c>
      <c r="C32" s="69">
        <v>232275253.78999999</v>
      </c>
      <c r="D32" s="69">
        <v>765199701.78999996</v>
      </c>
      <c r="E32" s="69">
        <v>690139190.30999994</v>
      </c>
      <c r="F32" s="69">
        <v>671487046.30999994</v>
      </c>
      <c r="G32" s="8">
        <v>75060511.480000004</v>
      </c>
    </row>
    <row r="33" spans="1:8" x14ac:dyDescent="0.25">
      <c r="A33" s="62" t="s">
        <v>87</v>
      </c>
      <c r="B33" s="69">
        <v>62414074</v>
      </c>
      <c r="C33" s="69">
        <v>83387986.269999996</v>
      </c>
      <c r="D33" s="69">
        <v>145802060.27000001</v>
      </c>
      <c r="E33" s="69">
        <v>84809631.230000004</v>
      </c>
      <c r="F33" s="69">
        <v>74538483.010000005</v>
      </c>
      <c r="G33" s="8">
        <v>60992429.039999999</v>
      </c>
    </row>
    <row r="34" spans="1:8" x14ac:dyDescent="0.25">
      <c r="A34" s="62" t="s">
        <v>88</v>
      </c>
      <c r="B34" s="69">
        <v>577319152</v>
      </c>
      <c r="C34" s="69">
        <v>-312951620.52999997</v>
      </c>
      <c r="D34" s="69">
        <v>264367531.47</v>
      </c>
      <c r="E34" s="69">
        <v>130900079.7</v>
      </c>
      <c r="F34" s="69">
        <v>127508809.45999999</v>
      </c>
      <c r="G34" s="8">
        <v>133467451.77</v>
      </c>
    </row>
    <row r="35" spans="1:8" x14ac:dyDescent="0.25">
      <c r="A35" s="62" t="s">
        <v>89</v>
      </c>
      <c r="B35" s="69">
        <v>62305669</v>
      </c>
      <c r="C35" s="69">
        <v>-14429765.029999999</v>
      </c>
      <c r="D35" s="69">
        <v>47875903.969999999</v>
      </c>
      <c r="E35" s="69">
        <v>18419370.66</v>
      </c>
      <c r="F35" s="69">
        <v>18084979.5</v>
      </c>
      <c r="G35" s="8">
        <v>29456533.309999999</v>
      </c>
    </row>
    <row r="36" spans="1:8" x14ac:dyDescent="0.25">
      <c r="A36" s="62" t="s">
        <v>90</v>
      </c>
      <c r="B36" s="69">
        <v>322020625</v>
      </c>
      <c r="C36" s="69">
        <v>-15167935</v>
      </c>
      <c r="D36" s="69">
        <v>306852690</v>
      </c>
      <c r="E36" s="69">
        <v>160377319.74000001</v>
      </c>
      <c r="F36" s="69">
        <v>151717913.68000001</v>
      </c>
      <c r="G36" s="8">
        <v>146475370.25999999</v>
      </c>
    </row>
    <row r="37" spans="1:8" x14ac:dyDescent="0.25">
      <c r="A37" s="63" t="s">
        <v>91</v>
      </c>
      <c r="B37" s="70">
        <v>7834730329</v>
      </c>
      <c r="C37" s="70">
        <v>-95036632.879999995</v>
      </c>
      <c r="D37" s="70">
        <v>7739693696.1199999</v>
      </c>
      <c r="E37" s="70">
        <v>5819386767.6199999</v>
      </c>
      <c r="F37" s="70">
        <v>5818794027.1000004</v>
      </c>
      <c r="G37" s="7">
        <v>1920306928.5</v>
      </c>
      <c r="H37" s="1"/>
    </row>
    <row r="38" spans="1:8" x14ac:dyDescent="0.25">
      <c r="A38" s="62" t="s">
        <v>92</v>
      </c>
      <c r="B38" s="69">
        <v>943689924</v>
      </c>
      <c r="C38" s="69">
        <v>-148444529.88999999</v>
      </c>
      <c r="D38" s="69">
        <v>795245394.11000001</v>
      </c>
      <c r="E38" s="69">
        <v>360423843.42000002</v>
      </c>
      <c r="F38" s="69">
        <v>360008966.19</v>
      </c>
      <c r="G38" s="8">
        <v>434821550.69</v>
      </c>
    </row>
    <row r="39" spans="1:8" x14ac:dyDescent="0.25">
      <c r="A39" s="62" t="s">
        <v>93</v>
      </c>
      <c r="B39" s="69">
        <v>6891040405</v>
      </c>
      <c r="C39" s="69">
        <v>53407897.009999998</v>
      </c>
      <c r="D39" s="69">
        <v>6944448302.0100002</v>
      </c>
      <c r="E39" s="69">
        <v>5458962924.1999998</v>
      </c>
      <c r="F39" s="69">
        <v>5458785060.9099998</v>
      </c>
      <c r="G39" s="8">
        <v>1485485377.8099999</v>
      </c>
    </row>
    <row r="40" spans="1:8" x14ac:dyDescent="0.25">
      <c r="A40" s="62" t="s">
        <v>94</v>
      </c>
      <c r="B40" s="69">
        <v>0</v>
      </c>
      <c r="C40" s="69">
        <v>0</v>
      </c>
      <c r="D40" s="69">
        <v>0</v>
      </c>
      <c r="E40" s="69">
        <v>0</v>
      </c>
      <c r="F40" s="69">
        <v>0</v>
      </c>
      <c r="G40" s="8">
        <v>0</v>
      </c>
    </row>
    <row r="41" spans="1:8" x14ac:dyDescent="0.25">
      <c r="A41" s="62" t="s">
        <v>95</v>
      </c>
      <c r="B41" s="69">
        <v>0</v>
      </c>
      <c r="C41" s="69">
        <v>0</v>
      </c>
      <c r="D41" s="69">
        <v>0</v>
      </c>
      <c r="E41" s="69">
        <v>0</v>
      </c>
      <c r="F41" s="69">
        <v>0</v>
      </c>
      <c r="G41" s="8">
        <v>0</v>
      </c>
    </row>
    <row r="42" spans="1:8" x14ac:dyDescent="0.25">
      <c r="A42" s="102" t="s">
        <v>62</v>
      </c>
      <c r="B42" s="106">
        <v>44096239578</v>
      </c>
      <c r="C42" s="106">
        <v>1545595395.5799999</v>
      </c>
      <c r="D42" s="106">
        <v>45641834973.580002</v>
      </c>
      <c r="E42" s="106">
        <v>29186165915.09</v>
      </c>
      <c r="F42" s="106">
        <v>28286530191.619999</v>
      </c>
      <c r="G42" s="106">
        <v>16455669058.49</v>
      </c>
      <c r="H42" s="1"/>
    </row>
    <row r="43" spans="1:8" x14ac:dyDescent="0.25">
      <c r="A43" s="10"/>
      <c r="B43" s="10"/>
      <c r="C43" s="10"/>
      <c r="D43" s="10"/>
      <c r="E43" s="10"/>
      <c r="F43" s="10"/>
      <c r="G43" s="10"/>
    </row>
    <row r="44" spans="1:8" x14ac:dyDescent="0.25">
      <c r="A44" s="10" t="s">
        <v>24</v>
      </c>
      <c r="B44" s="10"/>
      <c r="C44" s="10"/>
      <c r="D44" s="10"/>
      <c r="E44" s="10"/>
      <c r="F44" s="10"/>
      <c r="G44" s="10"/>
    </row>
    <row r="45" spans="1:8" x14ac:dyDescent="0.25">
      <c r="A45" s="10"/>
      <c r="B45" s="16"/>
      <c r="C45" s="16"/>
      <c r="D45" s="16"/>
      <c r="E45" s="16"/>
      <c r="F45" s="16"/>
      <c r="G45" s="16"/>
    </row>
    <row r="46" spans="1:8" x14ac:dyDescent="0.25">
      <c r="A46" s="10"/>
      <c r="B46" s="10"/>
      <c r="C46" s="10"/>
      <c r="D46" s="10"/>
      <c r="E46" s="10"/>
      <c r="F46" s="10"/>
      <c r="G46" s="10"/>
    </row>
    <row r="47" spans="1:8" x14ac:dyDescent="0.25">
      <c r="A47" s="10"/>
      <c r="B47" s="17"/>
      <c r="C47" s="17"/>
      <c r="D47" s="17"/>
      <c r="E47" s="17"/>
      <c r="F47" s="17"/>
      <c r="G47" s="17"/>
    </row>
    <row r="48" spans="1:8" x14ac:dyDescent="0.25">
      <c r="A48" s="10"/>
      <c r="B48" s="10"/>
      <c r="C48" s="10"/>
      <c r="D48" s="10"/>
      <c r="E48" s="10"/>
      <c r="F48" s="10"/>
      <c r="G48" s="10"/>
    </row>
    <row r="49" spans="1:7" x14ac:dyDescent="0.25">
      <c r="A49" s="10"/>
      <c r="B49" s="10"/>
      <c r="C49" s="10"/>
      <c r="D49" s="10"/>
      <c r="E49" s="10"/>
      <c r="F49" s="10"/>
      <c r="G49" s="10"/>
    </row>
    <row r="50" spans="1:7" x14ac:dyDescent="0.25">
      <c r="A50" s="10"/>
      <c r="B50" s="10"/>
      <c r="C50" s="10"/>
      <c r="D50" s="10"/>
      <c r="E50" s="10"/>
      <c r="F50" s="10"/>
      <c r="G50" s="10"/>
    </row>
  </sheetData>
  <mergeCells count="6">
    <mergeCell ref="A6:G6"/>
    <mergeCell ref="A1:G1"/>
    <mergeCell ref="A2:G2"/>
    <mergeCell ref="A3:G3"/>
    <mergeCell ref="A4:G4"/>
    <mergeCell ref="A5:G5"/>
  </mergeCells>
  <printOptions horizontalCentered="1" verticalCentered="1"/>
  <pageMargins left="0.39370078740157483" right="0" top="0.39370078740157483" bottom="0.39370078740157483" header="0" footer="0.39370078740157483"/>
  <pageSetup scale="79" fitToHeight="0" orientation="landscape" horizontalDpi="1200" verticalDpi="1200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H49"/>
  <sheetViews>
    <sheetView showGridLines="0" topLeftCell="A29" workbookViewId="0">
      <selection activeCell="C45" sqref="C45"/>
    </sheetView>
  </sheetViews>
  <sheetFormatPr baseColWidth="10" defaultRowHeight="15" x14ac:dyDescent="0.25"/>
  <cols>
    <col min="1" max="1" width="64.7109375" customWidth="1"/>
    <col min="2" max="2" width="18.7109375" customWidth="1"/>
    <col min="3" max="3" width="15.7109375" customWidth="1"/>
    <col min="4" max="4" width="18.28515625" customWidth="1"/>
    <col min="5" max="5" width="19.5703125" customWidth="1"/>
    <col min="6" max="6" width="17.85546875" customWidth="1"/>
    <col min="7" max="7" width="18.42578125" customWidth="1"/>
  </cols>
  <sheetData>
    <row r="1" spans="1:8" x14ac:dyDescent="0.25">
      <c r="A1" s="117" t="s">
        <v>0</v>
      </c>
      <c r="B1" s="117"/>
      <c r="C1" s="117"/>
      <c r="D1" s="117"/>
      <c r="E1" s="117"/>
      <c r="F1" s="117"/>
      <c r="G1" s="117"/>
    </row>
    <row r="2" spans="1:8" x14ac:dyDescent="0.25">
      <c r="A2" s="117" t="s">
        <v>5</v>
      </c>
      <c r="B2" s="117"/>
      <c r="C2" s="117"/>
      <c r="D2" s="117"/>
      <c r="E2" s="117"/>
      <c r="F2" s="117"/>
      <c r="G2" s="117"/>
    </row>
    <row r="3" spans="1:8" x14ac:dyDescent="0.25">
      <c r="A3" s="117" t="s">
        <v>1</v>
      </c>
      <c r="B3" s="117"/>
      <c r="C3" s="117"/>
      <c r="D3" s="117"/>
      <c r="E3" s="117"/>
      <c r="F3" s="117"/>
      <c r="G3" s="117"/>
    </row>
    <row r="4" spans="1:8" x14ac:dyDescent="0.25">
      <c r="A4" s="117" t="s">
        <v>25</v>
      </c>
      <c r="B4" s="117"/>
      <c r="C4" s="117"/>
      <c r="D4" s="117"/>
      <c r="E4" s="117"/>
      <c r="F4" s="117"/>
      <c r="G4" s="117"/>
    </row>
    <row r="5" spans="1:8" x14ac:dyDescent="0.25">
      <c r="A5" s="117" t="s">
        <v>3</v>
      </c>
      <c r="B5" s="117"/>
      <c r="C5" s="117"/>
      <c r="D5" s="117"/>
      <c r="E5" s="117"/>
      <c r="F5" s="117"/>
      <c r="G5" s="117"/>
    </row>
    <row r="6" spans="1:8" x14ac:dyDescent="0.25">
      <c r="A6" s="117" t="s">
        <v>4</v>
      </c>
      <c r="B6" s="117"/>
      <c r="C6" s="117"/>
      <c r="D6" s="117"/>
      <c r="E6" s="117"/>
      <c r="F6" s="117"/>
      <c r="G6" s="117"/>
    </row>
    <row r="7" spans="1:8" x14ac:dyDescent="0.25">
      <c r="A7" s="3"/>
      <c r="B7" s="3"/>
      <c r="C7" s="3"/>
      <c r="D7" s="3"/>
      <c r="E7" s="3"/>
      <c r="F7" s="3"/>
      <c r="G7" s="3"/>
    </row>
    <row r="8" spans="1:8" ht="27" x14ac:dyDescent="0.25">
      <c r="A8" s="26" t="s">
        <v>9</v>
      </c>
      <c r="B8" s="66" t="s">
        <v>26</v>
      </c>
      <c r="C8" s="66" t="s">
        <v>27</v>
      </c>
      <c r="D8" s="66" t="s">
        <v>28</v>
      </c>
      <c r="E8" s="66" t="s">
        <v>7</v>
      </c>
      <c r="F8" s="66" t="s">
        <v>8</v>
      </c>
      <c r="G8" s="66" t="s">
        <v>29</v>
      </c>
    </row>
    <row r="9" spans="1:8" x14ac:dyDescent="0.25">
      <c r="A9" s="61"/>
      <c r="B9" s="67">
        <v>1</v>
      </c>
      <c r="C9" s="67">
        <v>2</v>
      </c>
      <c r="D9" s="67" t="s">
        <v>30</v>
      </c>
      <c r="E9" s="67">
        <v>4</v>
      </c>
      <c r="F9" s="67">
        <v>5</v>
      </c>
      <c r="G9" s="103" t="s">
        <v>31</v>
      </c>
    </row>
    <row r="10" spans="1:8" x14ac:dyDescent="0.25">
      <c r="A10" s="63" t="s">
        <v>32</v>
      </c>
      <c r="B10" s="73">
        <v>39454158066</v>
      </c>
      <c r="C10" s="73">
        <v>1629889925.47</v>
      </c>
      <c r="D10" s="73">
        <v>41084047991.470001</v>
      </c>
      <c r="E10" s="70">
        <v>26001072623.689999</v>
      </c>
      <c r="F10" s="70">
        <v>25102029640.740002</v>
      </c>
      <c r="G10" s="7">
        <v>15082975367.780001</v>
      </c>
      <c r="H10" s="1"/>
    </row>
    <row r="11" spans="1:8" x14ac:dyDescent="0.25">
      <c r="A11" s="63" t="s">
        <v>33</v>
      </c>
      <c r="B11" s="70">
        <v>2289705593</v>
      </c>
      <c r="C11" s="70">
        <v>481364496.88999999</v>
      </c>
      <c r="D11" s="70">
        <v>2771070089.8899999</v>
      </c>
      <c r="E11" s="70">
        <v>1813513934.1900001</v>
      </c>
      <c r="F11" s="70">
        <v>1528434481.8599999</v>
      </c>
      <c r="G11" s="7">
        <v>957556155.70000005</v>
      </c>
      <c r="H11" s="1"/>
    </row>
    <row r="12" spans="1:8" x14ac:dyDescent="0.25">
      <c r="A12" s="62" t="s">
        <v>34</v>
      </c>
      <c r="B12" s="69">
        <v>2289705593</v>
      </c>
      <c r="C12" s="69">
        <v>481364496.88999999</v>
      </c>
      <c r="D12" s="69">
        <v>2771070089.8899999</v>
      </c>
      <c r="E12" s="69">
        <v>1813513934.1900001</v>
      </c>
      <c r="F12" s="69">
        <v>1528434481.8599999</v>
      </c>
      <c r="G12" s="8">
        <v>957556155.70000005</v>
      </c>
    </row>
    <row r="13" spans="1:8" x14ac:dyDescent="0.25">
      <c r="A13" s="62" t="s">
        <v>35</v>
      </c>
      <c r="B13" s="69">
        <v>0</v>
      </c>
      <c r="C13" s="69">
        <v>0</v>
      </c>
      <c r="D13" s="69">
        <v>0</v>
      </c>
      <c r="E13" s="69">
        <v>0</v>
      </c>
      <c r="F13" s="69">
        <v>0</v>
      </c>
      <c r="G13" s="8">
        <v>0</v>
      </c>
    </row>
    <row r="14" spans="1:8" x14ac:dyDescent="0.25">
      <c r="A14" s="63" t="s">
        <v>36</v>
      </c>
      <c r="B14" s="70">
        <v>26827875605</v>
      </c>
      <c r="C14" s="70">
        <v>1043199272.91</v>
      </c>
      <c r="D14" s="70">
        <v>27871074877.91</v>
      </c>
      <c r="E14" s="70">
        <v>17659321981.830002</v>
      </c>
      <c r="F14" s="70">
        <v>17195156064.860001</v>
      </c>
      <c r="G14" s="7">
        <v>10211752896.08</v>
      </c>
      <c r="H14" s="1"/>
    </row>
    <row r="15" spans="1:8" x14ac:dyDescent="0.25">
      <c r="A15" s="62" t="s">
        <v>37</v>
      </c>
      <c r="B15" s="69">
        <v>23736072298</v>
      </c>
      <c r="C15" s="69">
        <v>-9783534.6400000006</v>
      </c>
      <c r="D15" s="69">
        <v>23726288763.360001</v>
      </c>
      <c r="E15" s="69">
        <v>15785810987.84</v>
      </c>
      <c r="F15" s="69">
        <v>15396715380.92</v>
      </c>
      <c r="G15" s="8">
        <v>7940477775.5200005</v>
      </c>
    </row>
    <row r="16" spans="1:8" x14ac:dyDescent="0.25">
      <c r="A16" s="62" t="s">
        <v>38</v>
      </c>
      <c r="B16" s="69">
        <v>0</v>
      </c>
      <c r="C16" s="69">
        <v>0</v>
      </c>
      <c r="D16" s="69">
        <v>0</v>
      </c>
      <c r="E16" s="69">
        <v>0</v>
      </c>
      <c r="F16" s="69">
        <v>0</v>
      </c>
      <c r="G16" s="8">
        <v>0</v>
      </c>
    </row>
    <row r="17" spans="1:8" x14ac:dyDescent="0.25">
      <c r="A17" s="62" t="s">
        <v>39</v>
      </c>
      <c r="B17" s="69">
        <v>175375386</v>
      </c>
      <c r="C17" s="69">
        <v>980011447.30999994</v>
      </c>
      <c r="D17" s="69">
        <v>1155386833.3099999</v>
      </c>
      <c r="E17" s="69">
        <v>78619328.579999998</v>
      </c>
      <c r="F17" s="69">
        <v>75062653.569999993</v>
      </c>
      <c r="G17" s="8">
        <v>1076767504.73</v>
      </c>
    </row>
    <row r="18" spans="1:8" x14ac:dyDescent="0.25">
      <c r="A18" s="62" t="s">
        <v>40</v>
      </c>
      <c r="B18" s="69">
        <v>1127806774</v>
      </c>
      <c r="C18" s="69">
        <v>-389652881.63999999</v>
      </c>
      <c r="D18" s="69">
        <v>738153892.36000001</v>
      </c>
      <c r="E18" s="69">
        <v>395021848.42000002</v>
      </c>
      <c r="F18" s="69">
        <v>372836967.13</v>
      </c>
      <c r="G18" s="8">
        <v>343132043.94</v>
      </c>
    </row>
    <row r="19" spans="1:8" x14ac:dyDescent="0.25">
      <c r="A19" s="62" t="s">
        <v>41</v>
      </c>
      <c r="B19" s="69">
        <v>545246930</v>
      </c>
      <c r="C19" s="69">
        <v>6856290</v>
      </c>
      <c r="D19" s="69">
        <v>552103220</v>
      </c>
      <c r="E19" s="69">
        <v>262415550.03</v>
      </c>
      <c r="F19" s="69">
        <v>236825611.59</v>
      </c>
      <c r="G19" s="8">
        <v>289687669.97000003</v>
      </c>
    </row>
    <row r="20" spans="1:8" x14ac:dyDescent="0.25">
      <c r="A20" s="62" t="s">
        <v>42</v>
      </c>
      <c r="B20" s="69">
        <v>0</v>
      </c>
      <c r="C20" s="69">
        <v>0</v>
      </c>
      <c r="D20" s="69">
        <v>0</v>
      </c>
      <c r="E20" s="69">
        <v>0</v>
      </c>
      <c r="F20" s="69">
        <v>0</v>
      </c>
      <c r="G20" s="8">
        <v>0</v>
      </c>
    </row>
    <row r="21" spans="1:8" x14ac:dyDescent="0.25">
      <c r="A21" s="62" t="s">
        <v>43</v>
      </c>
      <c r="B21" s="69">
        <v>594972833</v>
      </c>
      <c r="C21" s="69">
        <v>-48891176.060000002</v>
      </c>
      <c r="D21" s="69">
        <v>546081656.94000006</v>
      </c>
      <c r="E21" s="69">
        <v>343618452.49000001</v>
      </c>
      <c r="F21" s="69">
        <v>332343174.44</v>
      </c>
      <c r="G21" s="8">
        <v>202463204.44999999</v>
      </c>
    </row>
    <row r="22" spans="1:8" x14ac:dyDescent="0.25">
      <c r="A22" s="62" t="s">
        <v>44</v>
      </c>
      <c r="B22" s="69">
        <v>648401384</v>
      </c>
      <c r="C22" s="69">
        <v>504659127.94</v>
      </c>
      <c r="D22" s="69">
        <v>1153060511.9400001</v>
      </c>
      <c r="E22" s="69">
        <v>793835814.47000003</v>
      </c>
      <c r="F22" s="69">
        <v>781372277.21000004</v>
      </c>
      <c r="G22" s="8">
        <v>359224697.47000003</v>
      </c>
    </row>
    <row r="23" spans="1:8" x14ac:dyDescent="0.25">
      <c r="A23" s="63" t="s">
        <v>45</v>
      </c>
      <c r="B23" s="70">
        <v>5307158241</v>
      </c>
      <c r="C23" s="70">
        <v>116493924.66</v>
      </c>
      <c r="D23" s="70">
        <v>5423652165.6599998</v>
      </c>
      <c r="E23" s="70">
        <v>3370793783.0500002</v>
      </c>
      <c r="F23" s="70">
        <v>3233061524.6500001</v>
      </c>
      <c r="G23" s="7">
        <v>2052858382.6099999</v>
      </c>
      <c r="H23" s="1"/>
    </row>
    <row r="24" spans="1:8" x14ac:dyDescent="0.25">
      <c r="A24" s="62" t="s">
        <v>46</v>
      </c>
      <c r="B24" s="69">
        <v>5166735933</v>
      </c>
      <c r="C24" s="69">
        <v>110735342.16</v>
      </c>
      <c r="D24" s="69">
        <v>5277471275.1599998</v>
      </c>
      <c r="E24" s="69">
        <v>3265625209.25</v>
      </c>
      <c r="F24" s="69">
        <v>3130464973.0100002</v>
      </c>
      <c r="G24" s="8">
        <v>2011846065.9100001</v>
      </c>
    </row>
    <row r="25" spans="1:8" x14ac:dyDescent="0.25">
      <c r="A25" s="62" t="s">
        <v>47</v>
      </c>
      <c r="B25" s="69">
        <v>140422308</v>
      </c>
      <c r="C25" s="69">
        <v>5758582.5</v>
      </c>
      <c r="D25" s="69">
        <v>146180890.5</v>
      </c>
      <c r="E25" s="69">
        <v>105168573.8</v>
      </c>
      <c r="F25" s="69">
        <v>102596551.64</v>
      </c>
      <c r="G25" s="8">
        <v>41012316.700000003</v>
      </c>
    </row>
    <row r="26" spans="1:8" x14ac:dyDescent="0.25">
      <c r="A26" s="62" t="s">
        <v>48</v>
      </c>
      <c r="B26" s="69">
        <v>0</v>
      </c>
      <c r="C26" s="69">
        <v>0</v>
      </c>
      <c r="D26" s="69">
        <v>0</v>
      </c>
      <c r="E26" s="69">
        <v>0</v>
      </c>
      <c r="F26" s="69">
        <v>0</v>
      </c>
      <c r="G26" s="8">
        <v>0</v>
      </c>
    </row>
    <row r="27" spans="1:8" x14ac:dyDescent="0.25">
      <c r="A27" s="63" t="s">
        <v>49</v>
      </c>
      <c r="B27" s="70">
        <v>0</v>
      </c>
      <c r="C27" s="70">
        <v>0</v>
      </c>
      <c r="D27" s="70">
        <v>0</v>
      </c>
      <c r="E27" s="70">
        <v>0</v>
      </c>
      <c r="F27" s="70">
        <v>0</v>
      </c>
      <c r="G27" s="7">
        <v>0</v>
      </c>
      <c r="H27" s="1"/>
    </row>
    <row r="28" spans="1:8" x14ac:dyDescent="0.25">
      <c r="A28" s="62" t="s">
        <v>50</v>
      </c>
      <c r="B28" s="69">
        <v>0</v>
      </c>
      <c r="C28" s="69">
        <v>0</v>
      </c>
      <c r="D28" s="69">
        <v>0</v>
      </c>
      <c r="E28" s="69">
        <v>0</v>
      </c>
      <c r="F28" s="69">
        <v>0</v>
      </c>
      <c r="G28" s="8">
        <v>0</v>
      </c>
    </row>
    <row r="29" spans="1:8" x14ac:dyDescent="0.25">
      <c r="A29" s="62" t="s">
        <v>51</v>
      </c>
      <c r="B29" s="69">
        <v>0</v>
      </c>
      <c r="C29" s="69">
        <v>0</v>
      </c>
      <c r="D29" s="69">
        <v>0</v>
      </c>
      <c r="E29" s="69">
        <v>0</v>
      </c>
      <c r="F29" s="69">
        <v>0</v>
      </c>
      <c r="G29" s="8">
        <v>0</v>
      </c>
    </row>
    <row r="30" spans="1:8" x14ac:dyDescent="0.25">
      <c r="A30" s="63" t="s">
        <v>52</v>
      </c>
      <c r="B30" s="70">
        <v>1836769810</v>
      </c>
      <c r="C30" s="70">
        <v>-425666</v>
      </c>
      <c r="D30" s="70">
        <v>1836344144</v>
      </c>
      <c r="E30" s="70">
        <v>523149448.39999998</v>
      </c>
      <c r="F30" s="70">
        <v>511084093.14999998</v>
      </c>
      <c r="G30" s="7">
        <v>1313194695.5999999</v>
      </c>
      <c r="H30" s="1"/>
    </row>
    <row r="31" spans="1:8" x14ac:dyDescent="0.25">
      <c r="A31" s="62" t="s">
        <v>53</v>
      </c>
      <c r="B31" s="69">
        <v>1836769810</v>
      </c>
      <c r="C31" s="69">
        <v>-425666</v>
      </c>
      <c r="D31" s="69">
        <v>1836344144</v>
      </c>
      <c r="E31" s="69">
        <v>523149448.39999998</v>
      </c>
      <c r="F31" s="69">
        <v>511084093.14999998</v>
      </c>
      <c r="G31" s="8">
        <v>1313194695.5999999</v>
      </c>
    </row>
    <row r="32" spans="1:8" x14ac:dyDescent="0.25">
      <c r="A32" s="62" t="s">
        <v>54</v>
      </c>
      <c r="B32" s="69">
        <v>0</v>
      </c>
      <c r="C32" s="69">
        <v>0</v>
      </c>
      <c r="D32" s="69">
        <v>0</v>
      </c>
      <c r="E32" s="69">
        <v>0</v>
      </c>
      <c r="F32" s="69">
        <v>0</v>
      </c>
      <c r="G32" s="8">
        <v>0</v>
      </c>
    </row>
    <row r="33" spans="1:8" x14ac:dyDescent="0.25">
      <c r="A33" s="62" t="s">
        <v>55</v>
      </c>
      <c r="B33" s="69">
        <v>0</v>
      </c>
      <c r="C33" s="69">
        <v>0</v>
      </c>
      <c r="D33" s="69">
        <v>0</v>
      </c>
      <c r="E33" s="69">
        <v>0</v>
      </c>
      <c r="F33" s="69">
        <v>0</v>
      </c>
      <c r="G33" s="8">
        <v>0</v>
      </c>
    </row>
    <row r="34" spans="1:8" x14ac:dyDescent="0.25">
      <c r="A34" s="62" t="s">
        <v>56</v>
      </c>
      <c r="B34" s="69">
        <v>0</v>
      </c>
      <c r="C34" s="69">
        <v>0</v>
      </c>
      <c r="D34" s="69">
        <v>0</v>
      </c>
      <c r="E34" s="69">
        <v>0</v>
      </c>
      <c r="F34" s="69">
        <v>0</v>
      </c>
      <c r="G34" s="8">
        <v>0</v>
      </c>
    </row>
    <row r="35" spans="1:8" x14ac:dyDescent="0.25">
      <c r="A35" s="63" t="s">
        <v>57</v>
      </c>
      <c r="B35" s="70">
        <v>3192648817</v>
      </c>
      <c r="C35" s="70">
        <v>-10742102.99</v>
      </c>
      <c r="D35" s="70">
        <v>3181906714.0100002</v>
      </c>
      <c r="E35" s="70">
        <v>2634293476.2199998</v>
      </c>
      <c r="F35" s="70">
        <v>2634293476.2199998</v>
      </c>
      <c r="G35" s="7">
        <v>547613237.78999996</v>
      </c>
      <c r="H35" s="1"/>
    </row>
    <row r="36" spans="1:8" x14ac:dyDescent="0.25">
      <c r="A36" s="62" t="s">
        <v>58</v>
      </c>
      <c r="B36" s="69">
        <v>3192648817</v>
      </c>
      <c r="C36" s="69">
        <v>-10742102.99</v>
      </c>
      <c r="D36" s="69">
        <v>3181906714.0100002</v>
      </c>
      <c r="E36" s="69">
        <v>2634293476.2199998</v>
      </c>
      <c r="F36" s="69">
        <v>2634293476.2199998</v>
      </c>
      <c r="G36" s="8">
        <v>547613237.78999996</v>
      </c>
    </row>
    <row r="37" spans="1:8" x14ac:dyDescent="0.25">
      <c r="A37" s="62" t="s">
        <v>59</v>
      </c>
      <c r="B37" s="69">
        <v>3698391588</v>
      </c>
      <c r="C37" s="69">
        <v>64150000</v>
      </c>
      <c r="D37" s="69">
        <v>3762541588</v>
      </c>
      <c r="E37" s="69">
        <v>2824669447.98</v>
      </c>
      <c r="F37" s="69">
        <v>2824491584.6900001</v>
      </c>
      <c r="G37" s="8">
        <v>937872140.01999998</v>
      </c>
    </row>
    <row r="38" spans="1:8" x14ac:dyDescent="0.25">
      <c r="A38" s="62" t="s">
        <v>60</v>
      </c>
      <c r="B38" s="69">
        <v>943689924</v>
      </c>
      <c r="C38" s="69">
        <v>-148444529.88999999</v>
      </c>
      <c r="D38" s="69">
        <v>795245394.11000001</v>
      </c>
      <c r="E38" s="69">
        <v>360423843.42000002</v>
      </c>
      <c r="F38" s="69">
        <v>360008966.19</v>
      </c>
      <c r="G38" s="8">
        <v>434821550.69</v>
      </c>
    </row>
    <row r="39" spans="1:8" x14ac:dyDescent="0.25">
      <c r="A39" s="62" t="s">
        <v>61</v>
      </c>
      <c r="B39" s="69">
        <v>0</v>
      </c>
      <c r="C39" s="69">
        <v>0</v>
      </c>
      <c r="D39" s="69">
        <v>0</v>
      </c>
      <c r="E39" s="69">
        <v>0</v>
      </c>
      <c r="F39" s="69">
        <v>0</v>
      </c>
      <c r="G39" s="8">
        <v>0</v>
      </c>
    </row>
    <row r="40" spans="1:8" x14ac:dyDescent="0.25">
      <c r="A40" s="102" t="s">
        <v>62</v>
      </c>
      <c r="B40" s="106">
        <v>44096239578</v>
      </c>
      <c r="C40" s="106">
        <v>1545595395.5799999</v>
      </c>
      <c r="D40" s="106">
        <v>45641834973.580002</v>
      </c>
      <c r="E40" s="106">
        <v>29186165915.09</v>
      </c>
      <c r="F40" s="106">
        <v>28286530191.619999</v>
      </c>
      <c r="G40" s="106">
        <v>16455669058.49</v>
      </c>
      <c r="H40" s="1"/>
    </row>
    <row r="41" spans="1:8" x14ac:dyDescent="0.25">
      <c r="A41" s="20"/>
      <c r="B41" s="6"/>
      <c r="C41" s="6"/>
      <c r="D41" s="6"/>
      <c r="E41" s="6"/>
      <c r="F41" s="6"/>
      <c r="G41" s="6"/>
      <c r="H41" s="1"/>
    </row>
    <row r="42" spans="1:8" x14ac:dyDescent="0.25">
      <c r="A42" s="10" t="s">
        <v>24</v>
      </c>
      <c r="B42" s="10"/>
      <c r="C42" s="10"/>
      <c r="D42" s="10"/>
      <c r="E42" s="10"/>
      <c r="F42" s="10"/>
      <c r="G42" s="10"/>
    </row>
    <row r="43" spans="1:8" x14ac:dyDescent="0.25">
      <c r="A43" s="10"/>
      <c r="B43" s="10"/>
      <c r="C43" s="10"/>
      <c r="D43" s="10"/>
      <c r="E43" s="10"/>
      <c r="F43" s="10"/>
      <c r="G43" s="10"/>
    </row>
    <row r="44" spans="1:8" x14ac:dyDescent="0.25">
      <c r="A44" s="10"/>
      <c r="B44" s="10"/>
      <c r="C44" s="10"/>
      <c r="D44" s="10"/>
      <c r="E44" s="10"/>
      <c r="F44" s="10"/>
      <c r="G44" s="10"/>
    </row>
    <row r="45" spans="1:8" x14ac:dyDescent="0.25">
      <c r="A45" s="10"/>
      <c r="B45" s="10"/>
      <c r="C45" s="10"/>
      <c r="D45" s="10"/>
      <c r="E45" s="10"/>
      <c r="F45" s="10"/>
      <c r="G45" s="10"/>
    </row>
    <row r="46" spans="1:8" x14ac:dyDescent="0.25">
      <c r="A46" s="10"/>
      <c r="B46" s="10"/>
      <c r="C46" s="10"/>
      <c r="D46" s="10"/>
      <c r="E46" s="10"/>
      <c r="F46" s="10"/>
      <c r="G46" s="10"/>
    </row>
    <row r="47" spans="1:8" x14ac:dyDescent="0.25">
      <c r="A47" s="10"/>
      <c r="B47" s="10"/>
      <c r="C47" s="10"/>
      <c r="D47" s="10"/>
      <c r="E47" s="10"/>
      <c r="F47" s="10"/>
      <c r="G47" s="10"/>
    </row>
    <row r="48" spans="1:8" x14ac:dyDescent="0.25">
      <c r="A48" s="10"/>
      <c r="B48" s="10"/>
      <c r="C48" s="10"/>
      <c r="D48" s="10"/>
      <c r="E48" s="10"/>
      <c r="F48" s="10"/>
      <c r="G48" s="10"/>
    </row>
    <row r="49" spans="1:7" x14ac:dyDescent="0.25">
      <c r="A49" s="10"/>
      <c r="B49" s="10"/>
      <c r="C49" s="10"/>
      <c r="D49" s="10"/>
      <c r="E49" s="10"/>
      <c r="F49" s="10"/>
      <c r="G49" s="10"/>
    </row>
  </sheetData>
  <mergeCells count="6">
    <mergeCell ref="A6:G6"/>
    <mergeCell ref="A1:G1"/>
    <mergeCell ref="A2:G2"/>
    <mergeCell ref="A3:G3"/>
    <mergeCell ref="A4:G4"/>
    <mergeCell ref="A5:G5"/>
  </mergeCells>
  <printOptions horizontalCentered="1" verticalCentered="1"/>
  <pageMargins left="0.78740157480314965" right="0.78740157480314965" top="0.78740157480314965" bottom="0.78740157480314965" header="0" footer="0"/>
  <pageSetup scale="70" fitToHeight="0" orientation="landscape" horizontalDpi="1200" verticalDpi="120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G31"/>
  <sheetViews>
    <sheetView topLeftCell="A9" workbookViewId="0">
      <selection activeCell="D20" sqref="D20"/>
    </sheetView>
  </sheetViews>
  <sheetFormatPr baseColWidth="10" defaultColWidth="6.85546875" defaultRowHeight="12.75" x14ac:dyDescent="0.25"/>
  <cols>
    <col min="1" max="1" width="70.5703125" style="25" customWidth="1"/>
    <col min="2" max="3" width="27.85546875" style="25" customWidth="1"/>
    <col min="4" max="4" width="30.5703125" style="25" customWidth="1"/>
    <col min="5" max="5" width="13.28515625" style="25" bestFit="1" customWidth="1"/>
    <col min="6" max="16384" width="6.85546875" style="25"/>
  </cols>
  <sheetData>
    <row r="1" spans="1:7" ht="13.5" x14ac:dyDescent="0.25">
      <c r="A1" s="117" t="s">
        <v>206</v>
      </c>
      <c r="B1" s="117"/>
      <c r="C1" s="117"/>
      <c r="D1" s="117"/>
      <c r="E1" s="24"/>
      <c r="F1" s="24"/>
      <c r="G1" s="24"/>
    </row>
    <row r="2" spans="1:7" ht="13.5" x14ac:dyDescent="0.25">
      <c r="A2" s="128" t="s">
        <v>5</v>
      </c>
      <c r="B2" s="128"/>
      <c r="C2" s="128"/>
      <c r="D2" s="128"/>
      <c r="E2" s="24"/>
      <c r="F2" s="24"/>
      <c r="G2" s="24"/>
    </row>
    <row r="3" spans="1:7" ht="13.5" x14ac:dyDescent="0.25">
      <c r="A3" s="117" t="s">
        <v>0</v>
      </c>
      <c r="B3" s="117"/>
      <c r="C3" s="117"/>
      <c r="D3" s="117"/>
    </row>
    <row r="4" spans="1:7" ht="13.5" x14ac:dyDescent="0.25">
      <c r="A4" s="117" t="s">
        <v>309</v>
      </c>
      <c r="B4" s="117"/>
      <c r="C4" s="117"/>
      <c r="D4" s="117"/>
    </row>
    <row r="5" spans="1:7" ht="13.5" x14ac:dyDescent="0.25">
      <c r="A5" s="117" t="s">
        <v>310</v>
      </c>
      <c r="B5" s="117"/>
      <c r="C5" s="117"/>
      <c r="D5" s="117"/>
    </row>
    <row r="6" spans="1:7" ht="13.5" x14ac:dyDescent="0.25">
      <c r="A6" s="117" t="s">
        <v>4</v>
      </c>
      <c r="B6" s="117"/>
      <c r="C6" s="117"/>
      <c r="D6" s="117"/>
    </row>
    <row r="7" spans="1:7" ht="13.5" x14ac:dyDescent="0.25">
      <c r="A7" s="123" t="s">
        <v>311</v>
      </c>
      <c r="B7" s="27" t="s">
        <v>312</v>
      </c>
      <c r="C7" s="27" t="s">
        <v>313</v>
      </c>
      <c r="D7" s="27" t="s">
        <v>309</v>
      </c>
    </row>
    <row r="8" spans="1:7" ht="13.5" x14ac:dyDescent="0.25">
      <c r="A8" s="124"/>
      <c r="B8" s="28" t="s">
        <v>314</v>
      </c>
      <c r="C8" s="28" t="s">
        <v>315</v>
      </c>
      <c r="D8" s="28" t="s">
        <v>316</v>
      </c>
    </row>
    <row r="9" spans="1:7" ht="13.5" x14ac:dyDescent="0.25">
      <c r="A9" s="125" t="s">
        <v>317</v>
      </c>
      <c r="B9" s="126"/>
      <c r="C9" s="126"/>
      <c r="D9" s="127"/>
    </row>
    <row r="10" spans="1:7" s="31" customFormat="1" x14ac:dyDescent="0.25">
      <c r="A10" s="29"/>
      <c r="B10" s="30"/>
      <c r="C10" s="30"/>
      <c r="D10" s="30"/>
    </row>
    <row r="11" spans="1:7" s="31" customFormat="1" ht="13.5" x14ac:dyDescent="0.25">
      <c r="A11" s="32" t="s">
        <v>318</v>
      </c>
      <c r="B11" s="33">
        <v>0</v>
      </c>
      <c r="C11" s="33">
        <v>9570164.5</v>
      </c>
      <c r="D11" s="33">
        <f>B11-C11</f>
        <v>-9570164.5</v>
      </c>
    </row>
    <row r="12" spans="1:7" ht="13.5" x14ac:dyDescent="0.25">
      <c r="A12" s="34" t="s">
        <v>319</v>
      </c>
      <c r="B12" s="33">
        <v>0</v>
      </c>
      <c r="C12" s="33">
        <v>49031906.340000004</v>
      </c>
      <c r="D12" s="33">
        <f t="shared" ref="D12:D15" si="0">B12-C12</f>
        <v>-49031906.340000004</v>
      </c>
    </row>
    <row r="13" spans="1:7" ht="13.5" x14ac:dyDescent="0.25">
      <c r="A13" s="32" t="s">
        <v>320</v>
      </c>
      <c r="B13" s="33">
        <v>0</v>
      </c>
      <c r="C13" s="33">
        <v>35772130.009999998</v>
      </c>
      <c r="D13" s="33">
        <f t="shared" si="0"/>
        <v>-35772130.009999998</v>
      </c>
    </row>
    <row r="14" spans="1:7" ht="13.5" x14ac:dyDescent="0.25">
      <c r="A14" s="32" t="s">
        <v>321</v>
      </c>
      <c r="B14" s="33">
        <v>0</v>
      </c>
      <c r="C14" s="33">
        <v>3969253.18</v>
      </c>
      <c r="D14" s="33">
        <f t="shared" si="0"/>
        <v>-3969253.18</v>
      </c>
    </row>
    <row r="15" spans="1:7" ht="13.5" x14ac:dyDescent="0.25">
      <c r="A15" s="32" t="s">
        <v>322</v>
      </c>
      <c r="B15" s="33">
        <v>500000000</v>
      </c>
      <c r="C15" s="33">
        <v>28777</v>
      </c>
      <c r="D15" s="33">
        <f t="shared" si="0"/>
        <v>499971223</v>
      </c>
    </row>
    <row r="16" spans="1:7" ht="13.5" x14ac:dyDescent="0.25">
      <c r="A16" s="32"/>
      <c r="B16" s="33"/>
      <c r="C16" s="33"/>
      <c r="D16" s="33"/>
    </row>
    <row r="17" spans="1:5" ht="13.5" x14ac:dyDescent="0.25">
      <c r="A17" s="35" t="s">
        <v>323</v>
      </c>
      <c r="B17" s="36">
        <f>SUM(B11:B15)</f>
        <v>500000000</v>
      </c>
      <c r="C17" s="36">
        <f t="shared" ref="C17:D17" si="1">SUM(C11:C15)</f>
        <v>98372231.030000001</v>
      </c>
      <c r="D17" s="36">
        <f t="shared" si="1"/>
        <v>401627768.97000003</v>
      </c>
      <c r="E17" s="37"/>
    </row>
    <row r="18" spans="1:5" x14ac:dyDescent="0.25">
      <c r="A18" s="38"/>
      <c r="B18" s="30"/>
      <c r="C18" s="30"/>
      <c r="D18" s="30"/>
    </row>
    <row r="19" spans="1:5" ht="13.5" x14ac:dyDescent="0.25">
      <c r="A19" s="39" t="s">
        <v>324</v>
      </c>
      <c r="B19" s="40"/>
      <c r="C19" s="40"/>
      <c r="D19" s="41"/>
    </row>
    <row r="20" spans="1:5" ht="13.5" x14ac:dyDescent="0.25">
      <c r="A20" s="42"/>
      <c r="B20" s="42"/>
      <c r="C20" s="42"/>
      <c r="D20" s="42"/>
    </row>
    <row r="21" spans="1:5" ht="13.5" x14ac:dyDescent="0.25">
      <c r="A21" s="32"/>
      <c r="B21" s="33"/>
      <c r="C21" s="33"/>
      <c r="D21" s="33"/>
    </row>
    <row r="22" spans="1:5" ht="15" x14ac:dyDescent="0.25">
      <c r="A22" s="32" t="s">
        <v>325</v>
      </c>
      <c r="B22" s="33">
        <v>400000000</v>
      </c>
      <c r="C22" s="33"/>
      <c r="D22" s="33">
        <f t="shared" ref="D22:D23" si="2">B22-C22</f>
        <v>400000000</v>
      </c>
    </row>
    <row r="23" spans="1:5" ht="15" x14ac:dyDescent="0.25">
      <c r="A23" s="32" t="s">
        <v>326</v>
      </c>
      <c r="B23" s="33">
        <v>200000000</v>
      </c>
      <c r="C23" s="32"/>
      <c r="D23" s="33">
        <f t="shared" si="2"/>
        <v>200000000</v>
      </c>
    </row>
    <row r="24" spans="1:5" ht="13.5" x14ac:dyDescent="0.25">
      <c r="A24" s="35" t="s">
        <v>327</v>
      </c>
      <c r="B24" s="36">
        <f>SUM(B22:B23)</f>
        <v>600000000</v>
      </c>
      <c r="C24" s="36">
        <f t="shared" ref="C24:D24" si="3">SUM(C22:C23)</f>
        <v>0</v>
      </c>
      <c r="D24" s="36">
        <f t="shared" si="3"/>
        <v>600000000</v>
      </c>
    </row>
    <row r="25" spans="1:5" ht="13.5" x14ac:dyDescent="0.25">
      <c r="A25" s="43"/>
      <c r="B25" s="42"/>
      <c r="C25" s="42"/>
      <c r="D25" s="42"/>
    </row>
    <row r="26" spans="1:5" ht="13.5" x14ac:dyDescent="0.25">
      <c r="A26" s="35" t="s">
        <v>328</v>
      </c>
      <c r="B26" s="36">
        <f>B17+B24</f>
        <v>1100000000</v>
      </c>
      <c r="C26" s="36">
        <f t="shared" ref="C26:D26" si="4">C17+C24</f>
        <v>98372231.030000001</v>
      </c>
      <c r="D26" s="36">
        <f t="shared" si="4"/>
        <v>1001627768.97</v>
      </c>
    </row>
    <row r="27" spans="1:5" ht="15" x14ac:dyDescent="0.25">
      <c r="A27" s="44" t="s">
        <v>329</v>
      </c>
      <c r="B27" s="45"/>
      <c r="C27" s="45"/>
      <c r="D27" s="45"/>
    </row>
    <row r="28" spans="1:5" x14ac:dyDescent="0.25">
      <c r="A28" s="25" t="s">
        <v>330</v>
      </c>
    </row>
    <row r="30" spans="1:5" ht="13.5" x14ac:dyDescent="0.25">
      <c r="A30" s="23"/>
    </row>
    <row r="31" spans="1:5" ht="13.5" x14ac:dyDescent="0.25">
      <c r="A31" s="23"/>
    </row>
  </sheetData>
  <mergeCells count="8">
    <mergeCell ref="A7:A8"/>
    <mergeCell ref="A9:D9"/>
    <mergeCell ref="A1:D1"/>
    <mergeCell ref="A2:D2"/>
    <mergeCell ref="A3:D3"/>
    <mergeCell ref="A4:D4"/>
    <mergeCell ref="A5:D5"/>
    <mergeCell ref="A6:D6"/>
  </mergeCells>
  <pageMargins left="0.7" right="0.7" top="0.75" bottom="0.75" header="0.3" footer="0.3"/>
  <pageSetup scale="78" fitToHeight="0" orientation="landscape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E40"/>
  <sheetViews>
    <sheetView workbookViewId="0">
      <selection activeCell="B24" sqref="B24"/>
    </sheetView>
  </sheetViews>
  <sheetFormatPr baseColWidth="10" defaultColWidth="6.85546875" defaultRowHeight="13.5" x14ac:dyDescent="0.25"/>
  <cols>
    <col min="1" max="1" width="70.5703125" style="46" customWidth="1"/>
    <col min="2" max="2" width="33.85546875" style="46" customWidth="1"/>
    <col min="3" max="3" width="32.7109375" style="46" customWidth="1"/>
    <col min="4" max="4" width="6.85546875" style="46"/>
    <col min="5" max="5" width="10.42578125" style="46" bestFit="1" customWidth="1"/>
    <col min="6" max="16384" width="6.85546875" style="46"/>
  </cols>
  <sheetData>
    <row r="1" spans="1:4" x14ac:dyDescent="0.25">
      <c r="A1" s="117" t="s">
        <v>206</v>
      </c>
      <c r="B1" s="117"/>
      <c r="C1" s="117"/>
      <c r="D1" s="24"/>
    </row>
    <row r="2" spans="1:4" x14ac:dyDescent="0.25">
      <c r="A2" s="128" t="s">
        <v>331</v>
      </c>
      <c r="B2" s="128"/>
      <c r="C2" s="128"/>
      <c r="D2" s="47"/>
    </row>
    <row r="3" spans="1:4" ht="12.75" customHeight="1" x14ac:dyDescent="0.25">
      <c r="A3" s="117" t="s">
        <v>0</v>
      </c>
      <c r="B3" s="117"/>
      <c r="C3" s="117"/>
    </row>
    <row r="4" spans="1:4" ht="12.75" customHeight="1" x14ac:dyDescent="0.25">
      <c r="A4" s="117" t="s">
        <v>332</v>
      </c>
      <c r="B4" s="117"/>
      <c r="C4" s="117"/>
    </row>
    <row r="5" spans="1:4" ht="12.75" customHeight="1" x14ac:dyDescent="0.25">
      <c r="A5" s="117" t="s">
        <v>333</v>
      </c>
      <c r="B5" s="117"/>
      <c r="C5" s="117"/>
    </row>
    <row r="6" spans="1:4" ht="12.75" customHeight="1" x14ac:dyDescent="0.25">
      <c r="A6" s="117" t="s">
        <v>4</v>
      </c>
      <c r="B6" s="117"/>
      <c r="C6" s="117"/>
      <c r="D6" s="24"/>
    </row>
    <row r="7" spans="1:4" ht="12.75" customHeight="1" x14ac:dyDescent="0.25">
      <c r="A7" s="129"/>
      <c r="B7" s="129"/>
      <c r="C7" s="129"/>
    </row>
    <row r="8" spans="1:4" ht="21" customHeight="1" x14ac:dyDescent="0.25">
      <c r="A8" s="27" t="s">
        <v>311</v>
      </c>
      <c r="B8" s="27" t="s">
        <v>7</v>
      </c>
      <c r="C8" s="48" t="s">
        <v>8</v>
      </c>
    </row>
    <row r="9" spans="1:4" ht="20.25" customHeight="1" x14ac:dyDescent="0.25">
      <c r="A9" s="130" t="s">
        <v>317</v>
      </c>
      <c r="B9" s="131"/>
      <c r="C9" s="132"/>
    </row>
    <row r="10" spans="1:4" x14ac:dyDescent="0.25">
      <c r="A10" s="49"/>
      <c r="B10" s="50"/>
      <c r="C10" s="50"/>
    </row>
    <row r="11" spans="1:4" x14ac:dyDescent="0.25">
      <c r="A11" s="32" t="s">
        <v>318</v>
      </c>
      <c r="B11" s="51">
        <v>33629309.710000001</v>
      </c>
      <c r="C11" s="51">
        <v>33629309.710000001</v>
      </c>
    </row>
    <row r="12" spans="1:4" x14ac:dyDescent="0.25">
      <c r="A12" s="32" t="s">
        <v>334</v>
      </c>
      <c r="B12" s="51">
        <v>17084998.210000001</v>
      </c>
      <c r="C12" s="51">
        <v>17084998.210000001</v>
      </c>
    </row>
    <row r="13" spans="1:4" ht="11.25" customHeight="1" x14ac:dyDescent="0.25">
      <c r="A13" s="34" t="s">
        <v>319</v>
      </c>
      <c r="B13" s="51">
        <v>68355793.519999996</v>
      </c>
      <c r="C13" s="51">
        <v>68355793.519999996</v>
      </c>
    </row>
    <row r="14" spans="1:4" x14ac:dyDescent="0.25">
      <c r="A14" s="32" t="s">
        <v>320</v>
      </c>
      <c r="B14" s="51">
        <v>49700850.670000002</v>
      </c>
      <c r="C14" s="51">
        <v>49700850.670000002</v>
      </c>
    </row>
    <row r="15" spans="1:4" ht="11.25" customHeight="1" x14ac:dyDescent="0.25">
      <c r="A15" s="32" t="s">
        <v>321</v>
      </c>
      <c r="B15" s="51">
        <v>24371730.579999998</v>
      </c>
      <c r="C15" s="51">
        <v>24371730.579999998</v>
      </c>
    </row>
    <row r="16" spans="1:4" x14ac:dyDescent="0.25">
      <c r="A16" s="32" t="s">
        <v>322</v>
      </c>
      <c r="B16" s="51">
        <v>39170039.630000003</v>
      </c>
      <c r="C16" s="51">
        <v>39170039.630000003</v>
      </c>
    </row>
    <row r="17" spans="1:5" x14ac:dyDescent="0.25">
      <c r="A17" s="49"/>
      <c r="B17" s="52"/>
      <c r="C17" s="52"/>
    </row>
    <row r="18" spans="1:5" ht="16.5" customHeight="1" x14ac:dyDescent="0.25">
      <c r="A18" s="53" t="s">
        <v>335</v>
      </c>
      <c r="B18" s="52">
        <f>SUM(B11:B17)</f>
        <v>232312722.31999999</v>
      </c>
      <c r="C18" s="52">
        <f>SUM(C11:C17)</f>
        <v>232312722.31999999</v>
      </c>
    </row>
    <row r="19" spans="1:5" x14ac:dyDescent="0.25">
      <c r="A19" s="49"/>
      <c r="B19" s="54"/>
      <c r="C19" s="54"/>
    </row>
    <row r="20" spans="1:5" ht="19.5" customHeight="1" x14ac:dyDescent="0.25">
      <c r="A20" s="130" t="s">
        <v>324</v>
      </c>
      <c r="B20" s="131"/>
      <c r="C20" s="132"/>
    </row>
    <row r="21" spans="1:5" x14ac:dyDescent="0.25">
      <c r="A21" s="49"/>
      <c r="B21" s="54"/>
      <c r="C21" s="54"/>
    </row>
    <row r="22" spans="1:5" x14ac:dyDescent="0.25">
      <c r="A22" s="32"/>
      <c r="B22" s="55"/>
      <c r="C22" s="55"/>
    </row>
    <row r="23" spans="1:5" ht="15" x14ac:dyDescent="0.25">
      <c r="A23" s="32" t="s">
        <v>325</v>
      </c>
      <c r="B23" s="55">
        <v>0</v>
      </c>
      <c r="C23" s="55">
        <v>0</v>
      </c>
    </row>
    <row r="24" spans="1:5" ht="15" x14ac:dyDescent="0.25">
      <c r="A24" s="32" t="s">
        <v>326</v>
      </c>
      <c r="B24" s="55">
        <v>0</v>
      </c>
      <c r="C24" s="55">
        <v>0</v>
      </c>
    </row>
    <row r="25" spans="1:5" x14ac:dyDescent="0.25">
      <c r="A25" s="49" t="s">
        <v>336</v>
      </c>
      <c r="B25" s="54">
        <v>0</v>
      </c>
      <c r="C25" s="54">
        <v>0</v>
      </c>
    </row>
    <row r="26" spans="1:5" x14ac:dyDescent="0.25">
      <c r="A26" s="49"/>
      <c r="B26" s="54"/>
      <c r="C26" s="54"/>
    </row>
    <row r="27" spans="1:5" x14ac:dyDescent="0.25">
      <c r="A27" s="53" t="s">
        <v>328</v>
      </c>
      <c r="B27" s="54">
        <f>B18+B25</f>
        <v>232312722.31999999</v>
      </c>
      <c r="C27" s="54">
        <f>C18+C25</f>
        <v>232312722.31999999</v>
      </c>
      <c r="E27" s="56"/>
    </row>
    <row r="28" spans="1:5" ht="15" x14ac:dyDescent="0.25">
      <c r="A28" s="44" t="s">
        <v>329</v>
      </c>
      <c r="B28" s="57"/>
      <c r="C28" s="57"/>
    </row>
    <row r="29" spans="1:5" ht="12.75" customHeight="1" x14ac:dyDescent="0.25">
      <c r="A29" s="46" t="s">
        <v>330</v>
      </c>
    </row>
    <row r="34" spans="1:3" s="58" customFormat="1" ht="12.75" customHeight="1" x14ac:dyDescent="0.25"/>
    <row r="35" spans="1:3" s="58" customFormat="1" ht="12.75" customHeight="1" x14ac:dyDescent="0.25"/>
    <row r="36" spans="1:3" s="58" customFormat="1" ht="12.75" customHeight="1" x14ac:dyDescent="0.25"/>
    <row r="37" spans="1:3" s="58" customFormat="1" ht="12.75" customHeight="1" x14ac:dyDescent="0.25">
      <c r="A37" s="59"/>
      <c r="C37" s="59"/>
    </row>
    <row r="38" spans="1:3" s="58" customFormat="1" ht="12.75" customHeight="1" x14ac:dyDescent="0.25">
      <c r="A38" s="59"/>
      <c r="C38" s="59"/>
    </row>
    <row r="39" spans="1:3" s="58" customFormat="1" ht="12.75" customHeight="1" x14ac:dyDescent="0.25">
      <c r="B39" s="60"/>
    </row>
    <row r="40" spans="1:3" s="58" customFormat="1" ht="12.75" customHeight="1" x14ac:dyDescent="0.25"/>
  </sheetData>
  <mergeCells count="9">
    <mergeCell ref="A7:C7"/>
    <mergeCell ref="A9:C9"/>
    <mergeCell ref="A20:C20"/>
    <mergeCell ref="A1:C1"/>
    <mergeCell ref="A2:C2"/>
    <mergeCell ref="A3:C3"/>
    <mergeCell ref="A4:C4"/>
    <mergeCell ref="A5:C5"/>
    <mergeCell ref="A6:C6"/>
  </mergeCells>
  <pageMargins left="0.7" right="0.7" top="0.75" bottom="0.75" header="0.3" footer="0.3"/>
  <pageSetup scale="89" fitToHeight="0" orientation="landscape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G34"/>
  <sheetViews>
    <sheetView showGridLines="0" workbookViewId="0">
      <selection activeCell="E6" sqref="E6"/>
    </sheetView>
  </sheetViews>
  <sheetFormatPr baseColWidth="10" defaultRowHeight="15" x14ac:dyDescent="0.25"/>
  <cols>
    <col min="1" max="1" width="64.7109375" customWidth="1"/>
    <col min="2" max="2" width="17.42578125" customWidth="1"/>
    <col min="3" max="3" width="18.140625" customWidth="1"/>
    <col min="4" max="4" width="17.28515625" customWidth="1"/>
    <col min="5" max="5" width="19.28515625" customWidth="1"/>
    <col min="6" max="7" width="15.7109375" customWidth="1"/>
  </cols>
  <sheetData>
    <row r="1" spans="1:7" x14ac:dyDescent="0.25">
      <c r="A1" s="117" t="s">
        <v>0</v>
      </c>
      <c r="B1" s="117"/>
      <c r="C1" s="117"/>
      <c r="D1" s="117"/>
      <c r="E1" s="2"/>
      <c r="F1" s="2"/>
      <c r="G1" s="2"/>
    </row>
    <row r="2" spans="1:7" x14ac:dyDescent="0.25">
      <c r="A2" s="117" t="s">
        <v>5</v>
      </c>
      <c r="B2" s="117"/>
      <c r="C2" s="117"/>
      <c r="D2" s="117"/>
      <c r="E2" s="2"/>
      <c r="F2" s="2"/>
      <c r="G2" s="2"/>
    </row>
    <row r="3" spans="1:7" x14ac:dyDescent="0.25">
      <c r="A3" s="117" t="s">
        <v>1</v>
      </c>
      <c r="B3" s="117"/>
      <c r="C3" s="117"/>
      <c r="D3" s="117"/>
      <c r="E3" s="2"/>
      <c r="F3" s="2"/>
      <c r="G3" s="2"/>
    </row>
    <row r="4" spans="1:7" x14ac:dyDescent="0.25">
      <c r="A4" s="117" t="s">
        <v>2</v>
      </c>
      <c r="B4" s="117"/>
      <c r="C4" s="117"/>
      <c r="D4" s="117"/>
      <c r="E4" s="2"/>
      <c r="F4" s="2"/>
      <c r="G4" s="2"/>
    </row>
    <row r="5" spans="1:7" x14ac:dyDescent="0.25">
      <c r="A5" s="117" t="s">
        <v>3</v>
      </c>
      <c r="B5" s="117"/>
      <c r="C5" s="117"/>
      <c r="D5" s="117"/>
      <c r="E5" s="2"/>
      <c r="F5" s="2"/>
      <c r="G5" s="2"/>
    </row>
    <row r="6" spans="1:7" x14ac:dyDescent="0.25">
      <c r="A6" s="117" t="s">
        <v>4</v>
      </c>
      <c r="B6" s="117"/>
      <c r="C6" s="117"/>
      <c r="D6" s="117"/>
      <c r="E6" s="2"/>
      <c r="F6" s="2"/>
      <c r="G6" s="2"/>
    </row>
    <row r="7" spans="1:7" x14ac:dyDescent="0.25">
      <c r="A7" s="3"/>
      <c r="B7" s="3"/>
      <c r="C7" s="3"/>
      <c r="D7" s="3"/>
      <c r="E7" s="2"/>
      <c r="F7" s="2"/>
      <c r="G7" s="2"/>
    </row>
    <row r="8" spans="1:7" x14ac:dyDescent="0.25">
      <c r="A8" s="26" t="s">
        <v>9</v>
      </c>
      <c r="B8" s="26" t="s">
        <v>6</v>
      </c>
      <c r="C8" s="26" t="s">
        <v>7</v>
      </c>
      <c r="D8" s="4" t="s">
        <v>8</v>
      </c>
      <c r="E8" s="2"/>
      <c r="F8" s="2"/>
      <c r="G8" s="2"/>
    </row>
    <row r="9" spans="1:7" x14ac:dyDescent="0.25">
      <c r="A9" s="61"/>
      <c r="B9" s="61"/>
      <c r="C9" s="61"/>
      <c r="D9" s="5"/>
    </row>
    <row r="10" spans="1:7" x14ac:dyDescent="0.25">
      <c r="A10" s="63" t="s">
        <v>10</v>
      </c>
      <c r="B10" s="70">
        <v>42091619578</v>
      </c>
      <c r="C10" s="70">
        <v>27786668471.950001</v>
      </c>
      <c r="D10" s="7">
        <v>27786668471.950001</v>
      </c>
      <c r="E10" s="1"/>
    </row>
    <row r="11" spans="1:7" x14ac:dyDescent="0.25">
      <c r="A11" s="62" t="s">
        <v>11</v>
      </c>
      <c r="B11" s="69">
        <v>42091619578</v>
      </c>
      <c r="C11" s="69">
        <v>27786668471.950001</v>
      </c>
      <c r="D11" s="8">
        <v>27786668471.950001</v>
      </c>
    </row>
    <row r="12" spans="1:7" x14ac:dyDescent="0.25">
      <c r="A12" s="62" t="s">
        <v>12</v>
      </c>
      <c r="B12" s="69">
        <v>0</v>
      </c>
      <c r="C12" s="69">
        <v>0</v>
      </c>
      <c r="D12" s="8">
        <v>0</v>
      </c>
    </row>
    <row r="13" spans="1:7" x14ac:dyDescent="0.25">
      <c r="A13" s="63" t="s">
        <v>13</v>
      </c>
      <c r="B13" s="70">
        <v>43783738973</v>
      </c>
      <c r="C13" s="70">
        <v>29087793684.060001</v>
      </c>
      <c r="D13" s="7">
        <v>28188157960.59</v>
      </c>
      <c r="E13" s="21"/>
      <c r="F13" s="22"/>
    </row>
    <row r="14" spans="1:7" x14ac:dyDescent="0.25">
      <c r="A14" s="62" t="s">
        <v>14</v>
      </c>
      <c r="B14" s="69">
        <v>43783738973</v>
      </c>
      <c r="C14" s="69">
        <v>29087793684.060001</v>
      </c>
      <c r="D14" s="8">
        <v>28188157960.59</v>
      </c>
    </row>
    <row r="15" spans="1:7" x14ac:dyDescent="0.25">
      <c r="A15" s="62" t="s">
        <v>15</v>
      </c>
      <c r="B15" s="69">
        <v>0</v>
      </c>
      <c r="C15" s="69">
        <v>0</v>
      </c>
      <c r="D15" s="8">
        <v>0</v>
      </c>
    </row>
    <row r="16" spans="1:7" x14ac:dyDescent="0.25">
      <c r="A16" s="63" t="s">
        <v>16</v>
      </c>
      <c r="B16" s="70">
        <v>-1692119395</v>
      </c>
      <c r="C16" s="70">
        <v>-1301125212.1100006</v>
      </c>
      <c r="D16" s="7">
        <v>-401489488.63999939</v>
      </c>
      <c r="E16" s="1"/>
    </row>
    <row r="17" spans="1:5" x14ac:dyDescent="0.25">
      <c r="A17" s="61" t="s">
        <v>17</v>
      </c>
      <c r="B17" s="61" t="s">
        <v>6</v>
      </c>
      <c r="C17" s="61" t="s">
        <v>7</v>
      </c>
      <c r="D17" s="5" t="s">
        <v>8</v>
      </c>
    </row>
    <row r="18" spans="1:5" x14ac:dyDescent="0.25">
      <c r="A18" s="63" t="s">
        <v>18</v>
      </c>
      <c r="B18" s="70">
        <v>-1692119395</v>
      </c>
      <c r="C18" s="70">
        <v>-1301125212.1100006</v>
      </c>
      <c r="D18" s="7">
        <v>-401489488.63999939</v>
      </c>
      <c r="E18" s="1"/>
    </row>
    <row r="19" spans="1:5" x14ac:dyDescent="0.25">
      <c r="A19" s="62" t="s">
        <v>19</v>
      </c>
      <c r="B19" s="69">
        <v>615217870</v>
      </c>
      <c r="C19" s="69">
        <v>251219293.22</v>
      </c>
      <c r="D19" s="8">
        <v>251219293.22</v>
      </c>
    </row>
    <row r="20" spans="1:5" x14ac:dyDescent="0.25">
      <c r="A20" s="63" t="s">
        <v>20</v>
      </c>
      <c r="B20" s="70">
        <v>-2307337265</v>
      </c>
      <c r="C20" s="70">
        <v>-1552344505.3300006</v>
      </c>
      <c r="D20" s="7">
        <v>-652708781.85999942</v>
      </c>
      <c r="E20" s="1"/>
    </row>
    <row r="21" spans="1:5" x14ac:dyDescent="0.25">
      <c r="A21" s="61" t="s">
        <v>17</v>
      </c>
      <c r="B21" s="61" t="s">
        <v>6</v>
      </c>
      <c r="C21" s="61" t="s">
        <v>7</v>
      </c>
      <c r="D21" s="5" t="s">
        <v>8</v>
      </c>
    </row>
    <row r="22" spans="1:5" x14ac:dyDescent="0.25">
      <c r="A22" s="62" t="s">
        <v>21</v>
      </c>
      <c r="B22" s="69">
        <v>2004620000</v>
      </c>
      <c r="C22" s="69">
        <v>1100000000</v>
      </c>
      <c r="D22" s="8">
        <v>1100000000</v>
      </c>
    </row>
    <row r="23" spans="1:5" x14ac:dyDescent="0.25">
      <c r="A23" s="62" t="s">
        <v>22</v>
      </c>
      <c r="B23" s="69">
        <v>312500605</v>
      </c>
      <c r="C23" s="69">
        <v>98372231.030000001</v>
      </c>
      <c r="D23" s="8">
        <v>98372231.030000001</v>
      </c>
    </row>
    <row r="24" spans="1:5" x14ac:dyDescent="0.25">
      <c r="A24" s="102" t="s">
        <v>23</v>
      </c>
      <c r="B24" s="71">
        <v>1692119395</v>
      </c>
      <c r="C24" s="71">
        <v>1001627768.97</v>
      </c>
      <c r="D24" s="9">
        <v>1001627768.97</v>
      </c>
      <c r="E24" s="1"/>
    </row>
    <row r="25" spans="1:5" x14ac:dyDescent="0.25">
      <c r="A25" s="10"/>
      <c r="B25" s="10"/>
      <c r="C25" s="10"/>
      <c r="D25" s="10"/>
    </row>
    <row r="26" spans="1:5" x14ac:dyDescent="0.25">
      <c r="A26" s="10"/>
      <c r="B26" s="10"/>
      <c r="C26" s="10"/>
      <c r="D26" s="10"/>
    </row>
    <row r="27" spans="1:5" x14ac:dyDescent="0.25">
      <c r="A27" s="10" t="s">
        <v>24</v>
      </c>
      <c r="B27" s="10"/>
      <c r="C27" s="10"/>
      <c r="D27" s="10"/>
    </row>
    <row r="28" spans="1:5" x14ac:dyDescent="0.25">
      <c r="A28" s="10"/>
      <c r="B28" s="10"/>
      <c r="C28" s="10"/>
      <c r="D28" s="10"/>
    </row>
    <row r="29" spans="1:5" x14ac:dyDescent="0.25">
      <c r="A29" s="10"/>
      <c r="B29" s="10"/>
      <c r="C29" s="10"/>
      <c r="D29" s="10"/>
    </row>
    <row r="30" spans="1:5" x14ac:dyDescent="0.25">
      <c r="A30" s="10"/>
      <c r="B30" s="10"/>
      <c r="C30" s="10"/>
      <c r="D30" s="10"/>
    </row>
    <row r="31" spans="1:5" x14ac:dyDescent="0.25">
      <c r="A31" s="10"/>
      <c r="B31" s="10"/>
      <c r="C31" s="10"/>
      <c r="D31" s="10"/>
    </row>
    <row r="32" spans="1:5" x14ac:dyDescent="0.25">
      <c r="A32" s="10"/>
      <c r="B32" s="10"/>
      <c r="C32" s="10"/>
      <c r="D32" s="10"/>
    </row>
    <row r="33" spans="1:4" x14ac:dyDescent="0.25">
      <c r="A33" s="10"/>
      <c r="B33" s="10"/>
      <c r="C33" s="10"/>
      <c r="D33" s="10"/>
    </row>
    <row r="34" spans="1:4" x14ac:dyDescent="0.25">
      <c r="A34" s="10"/>
      <c r="B34" s="10"/>
      <c r="C34" s="10"/>
      <c r="D34" s="10"/>
    </row>
  </sheetData>
  <mergeCells count="6">
    <mergeCell ref="A6:D6"/>
    <mergeCell ref="A1:D1"/>
    <mergeCell ref="A2:D2"/>
    <mergeCell ref="A3:D3"/>
    <mergeCell ref="A4:D4"/>
    <mergeCell ref="A5:D5"/>
  </mergeCells>
  <printOptions horizontalCentered="1" verticalCentered="1"/>
  <pageMargins left="0.78740157479861106" right="0.78740157479861106" top="1.3779527559" bottom="1.1811023621999999" header="0.39370078739861109" footer="0.39370078739861109"/>
  <pageSetup orientation="landscape" horizontalDpi="1200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2</vt:i4>
      </vt:variant>
    </vt:vector>
  </HeadingPairs>
  <TitlesOfParts>
    <vt:vector size="13" baseType="lpstr">
      <vt:lpstr>Análitico Ingresos</vt:lpstr>
      <vt:lpstr>Administrativa(Dependencias)</vt:lpstr>
      <vt:lpstr>Administrativa(poderes_aut)</vt:lpstr>
      <vt:lpstr>Administrativa(entidades)</vt:lpstr>
      <vt:lpstr>Clasificación Económica</vt:lpstr>
      <vt:lpstr>Objeto del Gasto</vt:lpstr>
      <vt:lpstr>Clasificación Funcional</vt:lpstr>
      <vt:lpstr>Categoría Programática</vt:lpstr>
      <vt:lpstr>Endeudamiento Neto</vt:lpstr>
      <vt:lpstr>Intereses de la Deuda</vt:lpstr>
      <vt:lpstr>Postura Fiscal</vt:lpstr>
      <vt:lpstr>'Administrativa(entidades)'!Títulos_a_imprimir</vt:lpstr>
      <vt:lpstr>'Objeto del Gasto'!Títulos_a_imprimir</vt:lpstr>
    </vt:vector>
  </TitlesOfParts>
  <Company>HP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Laura V. Pacheco Cardeña</dc:creator>
  <cp:lastModifiedBy>Russel Fabricio Perez Chim</cp:lastModifiedBy>
  <cp:lastPrinted>2020-10-31T03:11:33Z</cp:lastPrinted>
  <dcterms:created xsi:type="dcterms:W3CDTF">2020-10-28T16:35:07Z</dcterms:created>
  <dcterms:modified xsi:type="dcterms:W3CDTF">2020-11-09T17:13:00Z</dcterms:modified>
</cp:coreProperties>
</file>